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0" windowWidth="15300" windowHeight="4650" activeTab="0"/>
  </bookViews>
  <sheets>
    <sheet name="STATS AUF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HTML_CodePage" hidden="1">1252</definedName>
    <definedName name="HTML_Control" hidden="1">{"'Total Geral'!$T$49:$AL$66","'Total Geral'!$A$49:$S$66","'Total Geral'!$AM$49:$BE$66"}</definedName>
    <definedName name="HTML_Description" hidden="1">""</definedName>
    <definedName name="HTML_Email" hidden="1">""</definedName>
    <definedName name="HTML_Header" hidden="1">"Bola Pastilha"</definedName>
    <definedName name="HTML_LastUpdate" hidden="1">"31/01/03"</definedName>
    <definedName name="HTML_LineAfter" hidden="1">FALSE</definedName>
    <definedName name="HTML_LineBefore" hidden="1">FALSE</definedName>
    <definedName name="HTML_Name" hidden="1">"Depto Tecnico AUFM"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Documents\Excel\MyHTML3.htm"</definedName>
    <definedName name="HTML_PathTemplate" hidden="1">"C:\My Documents\HPs\Aufm\jogadores.htm"</definedName>
    <definedName name="HTML_Title" hidden="1">"Stats Jogadores 3"</definedName>
  </definedNames>
  <calcPr fullCalcOnLoad="1"/>
</workbook>
</file>

<file path=xl/sharedStrings.xml><?xml version="1.0" encoding="utf-8"?>
<sst xmlns="http://schemas.openxmlformats.org/spreadsheetml/2006/main" count="16" uniqueCount="16">
  <si>
    <t>J</t>
  </si>
  <si>
    <t>PG</t>
  </si>
  <si>
    <t>V</t>
  </si>
  <si>
    <t>E</t>
  </si>
  <si>
    <t>D</t>
  </si>
  <si>
    <t>GP</t>
  </si>
  <si>
    <t>GC</t>
  </si>
  <si>
    <t>%V</t>
  </si>
  <si>
    <t>%E</t>
  </si>
  <si>
    <t>%D</t>
  </si>
  <si>
    <t>MGP</t>
  </si>
  <si>
    <t>MGC</t>
  </si>
  <si>
    <t>Apr</t>
  </si>
  <si>
    <t>Botonista</t>
  </si>
  <si>
    <t>SG</t>
  </si>
  <si>
    <t>[ADULTO E JUVENIL] DADINHO + BOLINHA + PASTILHA (AUFM + LITOVALE + FPFM + CBFM) - JAN/18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</si>
</sst>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medium"/>
      <bottom style="double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 horizontal="right"/>
    </xf>
    <xf numFmtId="3" fontId="3" fillId="35" borderId="10" xfId="0" applyNumberFormat="1" applyFont="1" applyFill="1" applyBorder="1" applyAlignment="1">
      <alignment horizontal="right"/>
    </xf>
    <xf numFmtId="3" fontId="3" fillId="36" borderId="10" xfId="0" applyNumberFormat="1" applyFont="1" applyFill="1" applyBorder="1" applyAlignment="1">
      <alignment horizontal="right"/>
    </xf>
    <xf numFmtId="3" fontId="3" fillId="37" borderId="1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3" fillId="38" borderId="1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FM_StatsAdul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FM_StatsInfanto-Juven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UFM_StatsFederacaoPauli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UFM_StatsLitoVal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UFM_StatsRegiona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TILHA"/>
      <sheetName val="BOLINHA"/>
      <sheetName val="DADINHO"/>
      <sheetName val="TOTAL"/>
    </sheetNames>
    <sheetDataSet>
      <sheetData sheetId="3">
        <row r="3">
          <cell r="A3" t="str">
            <v>Abner</v>
          </cell>
          <cell r="B3" t="str">
            <v>Salomão</v>
          </cell>
          <cell r="E3">
            <v>0</v>
          </cell>
          <cell r="F3">
            <v>1</v>
          </cell>
          <cell r="G3">
            <v>10</v>
          </cell>
          <cell r="H3">
            <v>3</v>
          </cell>
          <cell r="I3">
            <v>32</v>
          </cell>
        </row>
        <row r="4">
          <cell r="A4" t="str">
            <v>Adauto</v>
          </cell>
          <cell r="B4" t="str">
            <v>Júlio</v>
          </cell>
          <cell r="E4">
            <v>131</v>
          </cell>
          <cell r="F4">
            <v>48</v>
          </cell>
          <cell r="G4">
            <v>75</v>
          </cell>
          <cell r="H4">
            <v>612</v>
          </cell>
          <cell r="I4">
            <v>378</v>
          </cell>
        </row>
        <row r="5">
          <cell r="A5" t="str">
            <v>Ademílson</v>
          </cell>
          <cell r="B5" t="str">
            <v>Santos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Afonso</v>
          </cell>
          <cell r="B6" t="str">
            <v>Henrique</v>
          </cell>
          <cell r="E6">
            <v>5</v>
          </cell>
          <cell r="F6">
            <v>2</v>
          </cell>
          <cell r="G6">
            <v>8</v>
          </cell>
          <cell r="H6">
            <v>19</v>
          </cell>
          <cell r="I6">
            <v>24</v>
          </cell>
        </row>
        <row r="7">
          <cell r="A7" t="str">
            <v>Alan</v>
          </cell>
          <cell r="B7" t="str">
            <v>Rodinei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Alef</v>
          </cell>
          <cell r="B8" t="str">
            <v>Maciel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Alex</v>
          </cell>
          <cell r="B9" t="str">
            <v>Tadioto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Alexandre</v>
          </cell>
          <cell r="B10" t="str">
            <v>Augusto</v>
          </cell>
          <cell r="E10">
            <v>227</v>
          </cell>
          <cell r="F10">
            <v>80</v>
          </cell>
          <cell r="G10">
            <v>176</v>
          </cell>
          <cell r="H10">
            <v>923</v>
          </cell>
          <cell r="I10">
            <v>768</v>
          </cell>
        </row>
        <row r="11">
          <cell r="A11" t="str">
            <v>Alexandre</v>
          </cell>
          <cell r="B11" t="str">
            <v>Losca</v>
          </cell>
          <cell r="E11">
            <v>1</v>
          </cell>
          <cell r="F11">
            <v>1</v>
          </cell>
          <cell r="G11">
            <v>8</v>
          </cell>
          <cell r="H11">
            <v>19</v>
          </cell>
          <cell r="I11">
            <v>31</v>
          </cell>
        </row>
        <row r="12">
          <cell r="A12" t="str">
            <v>Alexandre</v>
          </cell>
          <cell r="B12" t="str">
            <v>Schon</v>
          </cell>
          <cell r="E12">
            <v>22</v>
          </cell>
          <cell r="F12">
            <v>4</v>
          </cell>
          <cell r="G12">
            <v>9</v>
          </cell>
          <cell r="H12">
            <v>131</v>
          </cell>
          <cell r="I12">
            <v>98</v>
          </cell>
        </row>
        <row r="13">
          <cell r="A13" t="str">
            <v>Alisson</v>
          </cell>
          <cell r="B13" t="str">
            <v>Alves  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Almir</v>
          </cell>
          <cell r="B14" t="str">
            <v>Corrêa</v>
          </cell>
          <cell r="E14">
            <v>0</v>
          </cell>
          <cell r="F14">
            <v>0</v>
          </cell>
          <cell r="G14">
            <v>5</v>
          </cell>
          <cell r="H14">
            <v>0</v>
          </cell>
          <cell r="I14">
            <v>10</v>
          </cell>
        </row>
        <row r="15">
          <cell r="A15" t="str">
            <v>Andeferson</v>
          </cell>
          <cell r="B15" t="str">
            <v>Lemos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Anderson</v>
          </cell>
          <cell r="B16" t="str">
            <v>Gomes</v>
          </cell>
          <cell r="E16">
            <v>36</v>
          </cell>
          <cell r="F16">
            <v>37</v>
          </cell>
          <cell r="G16">
            <v>121</v>
          </cell>
          <cell r="H16">
            <v>106</v>
          </cell>
          <cell r="I16">
            <v>283</v>
          </cell>
        </row>
        <row r="17">
          <cell r="A17" t="str">
            <v>André</v>
          </cell>
          <cell r="B17" t="str">
            <v>Santos</v>
          </cell>
          <cell r="E17">
            <v>7</v>
          </cell>
          <cell r="F17">
            <v>9</v>
          </cell>
          <cell r="G17">
            <v>46</v>
          </cell>
          <cell r="H17">
            <v>31</v>
          </cell>
          <cell r="I17">
            <v>115</v>
          </cell>
        </row>
        <row r="18">
          <cell r="A18" t="str">
            <v>André</v>
          </cell>
          <cell r="B18" t="str">
            <v>Rafael</v>
          </cell>
          <cell r="E18">
            <v>573</v>
          </cell>
          <cell r="F18">
            <v>115</v>
          </cell>
          <cell r="G18">
            <v>217</v>
          </cell>
          <cell r="H18">
            <v>2889</v>
          </cell>
          <cell r="I18">
            <v>1876</v>
          </cell>
        </row>
        <row r="19">
          <cell r="A19" t="str">
            <v>André</v>
          </cell>
          <cell r="B19" t="str">
            <v>Motta</v>
          </cell>
          <cell r="E19">
            <v>40</v>
          </cell>
          <cell r="F19">
            <v>17</v>
          </cell>
          <cell r="G19">
            <v>42</v>
          </cell>
          <cell r="H19">
            <v>206</v>
          </cell>
          <cell r="I19">
            <v>195</v>
          </cell>
        </row>
        <row r="20">
          <cell r="A20" t="str">
            <v>Augusto</v>
          </cell>
          <cell r="B20" t="str">
            <v>Ballio</v>
          </cell>
          <cell r="E20">
            <v>161</v>
          </cell>
          <cell r="F20">
            <v>87</v>
          </cell>
          <cell r="G20">
            <v>215</v>
          </cell>
          <cell r="H20">
            <v>585</v>
          </cell>
          <cell r="I20">
            <v>809</v>
          </cell>
        </row>
        <row r="21">
          <cell r="A21" t="str">
            <v>Beto</v>
          </cell>
          <cell r="B21" t="str">
            <v>Machado</v>
          </cell>
          <cell r="E21">
            <v>53</v>
          </cell>
          <cell r="F21">
            <v>20</v>
          </cell>
          <cell r="G21">
            <v>69</v>
          </cell>
          <cell r="H21">
            <v>135</v>
          </cell>
          <cell r="I21">
            <v>208</v>
          </cell>
        </row>
        <row r="22">
          <cell r="A22" t="str">
            <v>Beto</v>
          </cell>
          <cell r="B22" t="str">
            <v>Monteiro</v>
          </cell>
          <cell r="E22">
            <v>51</v>
          </cell>
          <cell r="F22">
            <v>35</v>
          </cell>
          <cell r="G22">
            <v>102</v>
          </cell>
          <cell r="H22">
            <v>159</v>
          </cell>
          <cell r="I22">
            <v>386</v>
          </cell>
        </row>
        <row r="23">
          <cell r="A23" t="str">
            <v>Bianken</v>
          </cell>
          <cell r="B23" t="str">
            <v>Gomes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Biel</v>
          </cell>
          <cell r="B24" t="str">
            <v>Vieira</v>
          </cell>
          <cell r="E24">
            <v>56</v>
          </cell>
          <cell r="F24">
            <v>40</v>
          </cell>
          <cell r="G24">
            <v>127</v>
          </cell>
          <cell r="H24">
            <v>175</v>
          </cell>
          <cell r="I24">
            <v>370</v>
          </cell>
        </row>
        <row r="25">
          <cell r="A25" t="str">
            <v>Bittencourt</v>
          </cell>
          <cell r="B25" t="str">
            <v>Junior</v>
          </cell>
          <cell r="E25">
            <v>76</v>
          </cell>
          <cell r="F25">
            <v>27</v>
          </cell>
          <cell r="G25">
            <v>30</v>
          </cell>
          <cell r="H25">
            <v>322</v>
          </cell>
          <cell r="I25">
            <v>177</v>
          </cell>
        </row>
        <row r="26">
          <cell r="A26" t="str">
            <v>Bruno</v>
          </cell>
          <cell r="B26" t="str">
            <v>Brunieri</v>
          </cell>
          <cell r="E26">
            <v>16</v>
          </cell>
          <cell r="F26">
            <v>11</v>
          </cell>
          <cell r="G26">
            <v>37</v>
          </cell>
          <cell r="H26">
            <v>42</v>
          </cell>
          <cell r="I26">
            <v>88</v>
          </cell>
        </row>
        <row r="27">
          <cell r="A27" t="str">
            <v>Bruno</v>
          </cell>
          <cell r="B27" t="str">
            <v>Ferrari</v>
          </cell>
          <cell r="E27">
            <v>5</v>
          </cell>
          <cell r="F27">
            <v>5</v>
          </cell>
          <cell r="G27">
            <v>36</v>
          </cell>
          <cell r="H27">
            <v>16</v>
          </cell>
          <cell r="I27">
            <v>99</v>
          </cell>
        </row>
        <row r="28">
          <cell r="A28" t="str">
            <v>Bruno</v>
          </cell>
          <cell r="B28" t="str">
            <v>Pires</v>
          </cell>
          <cell r="E28">
            <v>2</v>
          </cell>
          <cell r="F28">
            <v>2</v>
          </cell>
          <cell r="G28">
            <v>12</v>
          </cell>
          <cell r="H28">
            <v>10</v>
          </cell>
          <cell r="I28">
            <v>36</v>
          </cell>
        </row>
        <row r="29">
          <cell r="A29" t="str">
            <v>Caio</v>
          </cell>
          <cell r="B29" t="str">
            <v>Hernani</v>
          </cell>
          <cell r="E29">
            <v>1</v>
          </cell>
          <cell r="F29">
            <v>0</v>
          </cell>
          <cell r="G29">
            <v>4</v>
          </cell>
          <cell r="H29">
            <v>4</v>
          </cell>
          <cell r="I29">
            <v>17</v>
          </cell>
        </row>
        <row r="30">
          <cell r="A30" t="str">
            <v>Caio</v>
          </cell>
          <cell r="B30" t="str">
            <v>Sitta</v>
          </cell>
          <cell r="E30">
            <v>5</v>
          </cell>
          <cell r="F30">
            <v>7</v>
          </cell>
          <cell r="G30">
            <v>12</v>
          </cell>
          <cell r="H30">
            <v>14</v>
          </cell>
          <cell r="I30">
            <v>28</v>
          </cell>
        </row>
        <row r="31">
          <cell r="A31" t="str">
            <v>Cláudio</v>
          </cell>
          <cell r="B31" t="str">
            <v>Oliveira</v>
          </cell>
          <cell r="E31">
            <v>107</v>
          </cell>
          <cell r="F31">
            <v>74</v>
          </cell>
          <cell r="G31">
            <v>210</v>
          </cell>
          <cell r="H31">
            <v>409</v>
          </cell>
          <cell r="I31">
            <v>801</v>
          </cell>
        </row>
        <row r="32">
          <cell r="A32" t="str">
            <v>César</v>
          </cell>
          <cell r="B32" t="str">
            <v>Vady</v>
          </cell>
          <cell r="E32">
            <v>1</v>
          </cell>
          <cell r="F32">
            <v>0</v>
          </cell>
          <cell r="G32">
            <v>1</v>
          </cell>
          <cell r="H32">
            <v>3</v>
          </cell>
          <cell r="I32">
            <v>3</v>
          </cell>
        </row>
        <row r="33">
          <cell r="A33" t="str">
            <v>Cosme</v>
          </cell>
          <cell r="B33" t="str">
            <v>Monteiro</v>
          </cell>
          <cell r="E33">
            <v>7</v>
          </cell>
          <cell r="F33">
            <v>1</v>
          </cell>
          <cell r="G33">
            <v>4</v>
          </cell>
          <cell r="H33">
            <v>30</v>
          </cell>
          <cell r="I33">
            <v>18</v>
          </cell>
        </row>
        <row r="34">
          <cell r="A34" t="str">
            <v>Cosmo</v>
          </cell>
          <cell r="B34" t="str">
            <v>Moedim</v>
          </cell>
          <cell r="E34">
            <v>4</v>
          </cell>
          <cell r="F34">
            <v>1</v>
          </cell>
          <cell r="G34">
            <v>8</v>
          </cell>
          <cell r="H34">
            <v>15</v>
          </cell>
          <cell r="I34">
            <v>25</v>
          </cell>
        </row>
        <row r="35">
          <cell r="A35" t="str">
            <v>Cristian</v>
          </cell>
          <cell r="B35" t="str">
            <v>Moura</v>
          </cell>
          <cell r="E35">
            <v>85</v>
          </cell>
          <cell r="F35">
            <v>32</v>
          </cell>
          <cell r="G35">
            <v>98</v>
          </cell>
          <cell r="H35">
            <v>308</v>
          </cell>
          <cell r="I35">
            <v>317</v>
          </cell>
        </row>
        <row r="36">
          <cell r="A36" t="str">
            <v>Dan</v>
          </cell>
          <cell r="B36" t="str">
            <v>Garcia</v>
          </cell>
          <cell r="E36">
            <v>317</v>
          </cell>
          <cell r="F36">
            <v>90</v>
          </cell>
          <cell r="G36">
            <v>211</v>
          </cell>
          <cell r="H36">
            <v>1864</v>
          </cell>
          <cell r="I36">
            <v>1573</v>
          </cell>
        </row>
        <row r="37">
          <cell r="A37" t="str">
            <v>Daniel</v>
          </cell>
          <cell r="B37" t="str">
            <v>Gusmão</v>
          </cell>
          <cell r="E37">
            <v>155</v>
          </cell>
          <cell r="F37">
            <v>61</v>
          </cell>
          <cell r="G37">
            <v>124</v>
          </cell>
          <cell r="H37">
            <v>591</v>
          </cell>
          <cell r="I37">
            <v>567</v>
          </cell>
        </row>
        <row r="38">
          <cell r="A38" t="str">
            <v>Daniel</v>
          </cell>
          <cell r="B38" t="str">
            <v>Munhoz</v>
          </cell>
          <cell r="E38">
            <v>9</v>
          </cell>
          <cell r="F38">
            <v>4</v>
          </cell>
          <cell r="G38">
            <v>22</v>
          </cell>
          <cell r="H38">
            <v>47</v>
          </cell>
          <cell r="I38">
            <v>95</v>
          </cell>
        </row>
        <row r="39">
          <cell r="A39" t="str">
            <v>Daniel</v>
          </cell>
          <cell r="B39" t="str">
            <v>Valle</v>
          </cell>
          <cell r="E39">
            <v>308</v>
          </cell>
          <cell r="F39">
            <v>94</v>
          </cell>
          <cell r="G39">
            <v>207</v>
          </cell>
          <cell r="H39">
            <v>1095</v>
          </cell>
          <cell r="I39">
            <v>887</v>
          </cell>
        </row>
        <row r="40">
          <cell r="A40" t="str">
            <v>Daniel</v>
          </cell>
          <cell r="B40" t="str">
            <v>Toth</v>
          </cell>
          <cell r="E40">
            <v>15</v>
          </cell>
          <cell r="F40">
            <v>5</v>
          </cell>
          <cell r="G40">
            <v>12</v>
          </cell>
          <cell r="H40">
            <v>40</v>
          </cell>
          <cell r="I40">
            <v>40</v>
          </cell>
        </row>
        <row r="41">
          <cell r="A41" t="str">
            <v>David</v>
          </cell>
          <cell r="B41" t="str">
            <v>Oliveira</v>
          </cell>
          <cell r="E41">
            <v>2</v>
          </cell>
          <cell r="F41">
            <v>0</v>
          </cell>
          <cell r="G41">
            <v>7</v>
          </cell>
          <cell r="H41">
            <v>7</v>
          </cell>
          <cell r="I41">
            <v>20</v>
          </cell>
        </row>
        <row r="42">
          <cell r="A42" t="str">
            <v>Dedê</v>
          </cell>
          <cell r="B42" t="str">
            <v>Sírio</v>
          </cell>
          <cell r="E42">
            <v>252</v>
          </cell>
          <cell r="F42">
            <v>46</v>
          </cell>
          <cell r="G42">
            <v>141</v>
          </cell>
          <cell r="H42">
            <v>1601</v>
          </cell>
          <cell r="I42">
            <v>1289</v>
          </cell>
        </row>
        <row r="43">
          <cell r="A43" t="str">
            <v>Denauser</v>
          </cell>
          <cell r="B43" t="str">
            <v>Queiróz</v>
          </cell>
          <cell r="E43">
            <v>19</v>
          </cell>
          <cell r="F43">
            <v>13</v>
          </cell>
          <cell r="G43">
            <v>52</v>
          </cell>
          <cell r="H43">
            <v>67</v>
          </cell>
          <cell r="I43">
            <v>135</v>
          </cell>
        </row>
        <row r="44">
          <cell r="A44" t="str">
            <v>Dênis</v>
          </cell>
          <cell r="B44" t="str">
            <v>Pereira</v>
          </cell>
          <cell r="E44">
            <v>5</v>
          </cell>
          <cell r="F44">
            <v>7</v>
          </cell>
          <cell r="G44">
            <v>27</v>
          </cell>
          <cell r="H44">
            <v>26</v>
          </cell>
          <cell r="I44">
            <v>78</v>
          </cell>
        </row>
        <row r="45">
          <cell r="A45" t="str">
            <v>Diego</v>
          </cell>
          <cell r="B45" t="str">
            <v>Pavret</v>
          </cell>
          <cell r="E45">
            <v>0</v>
          </cell>
          <cell r="F45">
            <v>0</v>
          </cell>
          <cell r="G45">
            <v>4</v>
          </cell>
          <cell r="H45">
            <v>0</v>
          </cell>
          <cell r="I45">
            <v>12</v>
          </cell>
        </row>
        <row r="46">
          <cell r="A46" t="str">
            <v>Dilei</v>
          </cell>
          <cell r="B46" t="str">
            <v>Brito</v>
          </cell>
          <cell r="E46">
            <v>2</v>
          </cell>
          <cell r="F46">
            <v>3</v>
          </cell>
          <cell r="G46">
            <v>3</v>
          </cell>
          <cell r="H46">
            <v>6</v>
          </cell>
          <cell r="I46">
            <v>9</v>
          </cell>
        </row>
        <row r="47">
          <cell r="A47" t="str">
            <v>Dimas</v>
          </cell>
          <cell r="B47" t="str">
            <v>Filho</v>
          </cell>
          <cell r="E47">
            <v>3</v>
          </cell>
          <cell r="F47">
            <v>6</v>
          </cell>
          <cell r="G47">
            <v>5</v>
          </cell>
          <cell r="H47">
            <v>7</v>
          </cell>
          <cell r="I47">
            <v>8</v>
          </cell>
        </row>
        <row r="48">
          <cell r="A48" t="str">
            <v>Douglas</v>
          </cell>
          <cell r="B48" t="str">
            <v>Felipe</v>
          </cell>
          <cell r="E48">
            <v>133</v>
          </cell>
          <cell r="F48">
            <v>50</v>
          </cell>
          <cell r="G48">
            <v>142</v>
          </cell>
          <cell r="H48">
            <v>708</v>
          </cell>
          <cell r="I48">
            <v>714</v>
          </cell>
        </row>
        <row r="49">
          <cell r="A49" t="str">
            <v>Dudú</v>
          </cell>
          <cell r="B49" t="str">
            <v>Castilho</v>
          </cell>
          <cell r="E49">
            <v>29</v>
          </cell>
          <cell r="F49">
            <v>12</v>
          </cell>
          <cell r="G49">
            <v>52</v>
          </cell>
          <cell r="H49">
            <v>101</v>
          </cell>
          <cell r="I49">
            <v>149</v>
          </cell>
        </row>
        <row r="50">
          <cell r="A50" t="str">
            <v>Dylan</v>
          </cell>
          <cell r="B50" t="str">
            <v>Buchan</v>
          </cell>
          <cell r="E50">
            <v>0</v>
          </cell>
          <cell r="F50">
            <v>3</v>
          </cell>
          <cell r="G50">
            <v>8</v>
          </cell>
          <cell r="H50">
            <v>0</v>
          </cell>
          <cell r="I50">
            <v>23</v>
          </cell>
        </row>
        <row r="51">
          <cell r="A51" t="str">
            <v>Éder</v>
          </cell>
          <cell r="B51" t="str">
            <v>Costa</v>
          </cell>
          <cell r="E51">
            <v>15</v>
          </cell>
          <cell r="F51">
            <v>18</v>
          </cell>
          <cell r="G51">
            <v>36</v>
          </cell>
          <cell r="H51">
            <v>43</v>
          </cell>
          <cell r="I51">
            <v>83</v>
          </cell>
        </row>
        <row r="52">
          <cell r="A52" t="str">
            <v>Ederson</v>
          </cell>
          <cell r="B52" t="str">
            <v>Vicente</v>
          </cell>
          <cell r="E52">
            <v>6</v>
          </cell>
          <cell r="F52">
            <v>1</v>
          </cell>
          <cell r="G52">
            <v>26</v>
          </cell>
          <cell r="H52">
            <v>15</v>
          </cell>
          <cell r="I52">
            <v>76</v>
          </cell>
        </row>
        <row r="53">
          <cell r="A53" t="str">
            <v>Ednelson</v>
          </cell>
          <cell r="B53" t="str">
            <v>Prado</v>
          </cell>
          <cell r="E53">
            <v>194</v>
          </cell>
          <cell r="F53">
            <v>66</v>
          </cell>
          <cell r="G53">
            <v>160</v>
          </cell>
          <cell r="H53">
            <v>755</v>
          </cell>
          <cell r="I53">
            <v>717</v>
          </cell>
        </row>
        <row r="54">
          <cell r="A54" t="str">
            <v>Edson</v>
          </cell>
          <cell r="B54" t="str">
            <v>Martins</v>
          </cell>
          <cell r="E54">
            <v>28</v>
          </cell>
          <cell r="F54">
            <v>17</v>
          </cell>
          <cell r="G54">
            <v>42</v>
          </cell>
          <cell r="H54">
            <v>76</v>
          </cell>
          <cell r="I54">
            <v>115</v>
          </cell>
        </row>
        <row r="55">
          <cell r="A55" t="str">
            <v>Edson</v>
          </cell>
          <cell r="B55" t="str">
            <v>Sirio</v>
          </cell>
          <cell r="E55">
            <v>503</v>
          </cell>
          <cell r="F55">
            <v>77</v>
          </cell>
          <cell r="G55">
            <v>110</v>
          </cell>
          <cell r="H55">
            <v>3553</v>
          </cell>
          <cell r="I55">
            <v>2297</v>
          </cell>
        </row>
        <row r="56">
          <cell r="A56" t="str">
            <v>Edu</v>
          </cell>
          <cell r="B56" t="str">
            <v>Buzina</v>
          </cell>
          <cell r="E56">
            <v>3</v>
          </cell>
          <cell r="F56">
            <v>0</v>
          </cell>
          <cell r="G56">
            <v>3</v>
          </cell>
          <cell r="H56">
            <v>14</v>
          </cell>
          <cell r="I56">
            <v>10</v>
          </cell>
        </row>
        <row r="57">
          <cell r="A57" t="str">
            <v>Edu</v>
          </cell>
          <cell r="B57" t="str">
            <v>Macedo Jr</v>
          </cell>
          <cell r="E57">
            <v>117</v>
          </cell>
          <cell r="F57">
            <v>59</v>
          </cell>
          <cell r="G57">
            <v>80</v>
          </cell>
          <cell r="H57">
            <v>376</v>
          </cell>
          <cell r="I57">
            <v>308</v>
          </cell>
        </row>
        <row r="58">
          <cell r="A58" t="str">
            <v>Eduardo</v>
          </cell>
          <cell r="B58" t="str">
            <v>Ilário</v>
          </cell>
          <cell r="E58">
            <v>75</v>
          </cell>
          <cell r="F58">
            <v>33</v>
          </cell>
          <cell r="G58">
            <v>78</v>
          </cell>
          <cell r="H58">
            <v>271</v>
          </cell>
          <cell r="I58">
            <v>298</v>
          </cell>
        </row>
        <row r="59">
          <cell r="A59" t="str">
            <v>Eduardo</v>
          </cell>
          <cell r="B59" t="str">
            <v>Barbosa</v>
          </cell>
          <cell r="E59">
            <v>0</v>
          </cell>
          <cell r="F59">
            <v>1</v>
          </cell>
          <cell r="G59">
            <v>8</v>
          </cell>
          <cell r="H59">
            <v>0</v>
          </cell>
          <cell r="I59">
            <v>15</v>
          </cell>
        </row>
        <row r="60">
          <cell r="A60" t="str">
            <v>Éric</v>
          </cell>
          <cell r="B60" t="str">
            <v>Mourão</v>
          </cell>
          <cell r="E60">
            <v>124</v>
          </cell>
          <cell r="F60">
            <v>37</v>
          </cell>
          <cell r="G60">
            <v>102</v>
          </cell>
          <cell r="H60">
            <v>763</v>
          </cell>
          <cell r="I60">
            <v>675</v>
          </cell>
        </row>
        <row r="61">
          <cell r="A61" t="str">
            <v>Etevaldo</v>
          </cell>
          <cell r="B61" t="str">
            <v>Pereira</v>
          </cell>
          <cell r="E61">
            <v>14</v>
          </cell>
          <cell r="F61">
            <v>8</v>
          </cell>
          <cell r="G61">
            <v>13</v>
          </cell>
          <cell r="H61">
            <v>33</v>
          </cell>
          <cell r="I61">
            <v>35</v>
          </cell>
        </row>
        <row r="62">
          <cell r="A62" t="str">
            <v>Fábio</v>
          </cell>
          <cell r="B62" t="str">
            <v>Ap. Silva</v>
          </cell>
          <cell r="E62">
            <v>32</v>
          </cell>
          <cell r="F62">
            <v>19</v>
          </cell>
          <cell r="G62">
            <v>65</v>
          </cell>
          <cell r="H62">
            <v>117</v>
          </cell>
          <cell r="I62">
            <v>229</v>
          </cell>
        </row>
        <row r="63">
          <cell r="A63" t="str">
            <v>Fábio</v>
          </cell>
          <cell r="B63" t="str">
            <v>Franklin</v>
          </cell>
          <cell r="E63">
            <v>5</v>
          </cell>
          <cell r="F63">
            <v>9</v>
          </cell>
          <cell r="G63">
            <v>12</v>
          </cell>
          <cell r="H63">
            <v>12</v>
          </cell>
          <cell r="I63">
            <v>24</v>
          </cell>
        </row>
        <row r="64">
          <cell r="A64" t="str">
            <v>Fábio</v>
          </cell>
          <cell r="B64" t="str">
            <v>Gimenez</v>
          </cell>
          <cell r="E64">
            <v>7</v>
          </cell>
          <cell r="F64">
            <v>3</v>
          </cell>
          <cell r="G64">
            <v>28</v>
          </cell>
          <cell r="H64">
            <v>15</v>
          </cell>
          <cell r="I64">
            <v>66</v>
          </cell>
        </row>
        <row r="65">
          <cell r="A65" t="str">
            <v>Fábio</v>
          </cell>
          <cell r="B65" t="str">
            <v>Pereira</v>
          </cell>
          <cell r="E65">
            <v>82</v>
          </cell>
          <cell r="F65">
            <v>47</v>
          </cell>
          <cell r="G65">
            <v>78</v>
          </cell>
          <cell r="H65">
            <v>301</v>
          </cell>
          <cell r="I65">
            <v>264</v>
          </cell>
        </row>
        <row r="66">
          <cell r="A66" t="str">
            <v>Fabinho</v>
          </cell>
          <cell r="B66" t="str">
            <v>Mendes</v>
          </cell>
          <cell r="E66">
            <v>423</v>
          </cell>
          <cell r="F66">
            <v>61</v>
          </cell>
          <cell r="G66">
            <v>136</v>
          </cell>
          <cell r="H66">
            <v>1535</v>
          </cell>
          <cell r="I66">
            <v>862</v>
          </cell>
        </row>
        <row r="67">
          <cell r="A67" t="str">
            <v>Fabrício</v>
          </cell>
          <cell r="B67" t="str">
            <v>Machado</v>
          </cell>
          <cell r="E67">
            <v>225</v>
          </cell>
          <cell r="F67">
            <v>66</v>
          </cell>
          <cell r="G67">
            <v>147</v>
          </cell>
          <cell r="H67">
            <v>860</v>
          </cell>
          <cell r="I67">
            <v>641</v>
          </cell>
        </row>
        <row r="68">
          <cell r="A68" t="str">
            <v>Felipe</v>
          </cell>
          <cell r="B68" t="str">
            <v>Rangel</v>
          </cell>
          <cell r="E68">
            <v>66</v>
          </cell>
          <cell r="F68">
            <v>23</v>
          </cell>
          <cell r="G68">
            <v>80</v>
          </cell>
          <cell r="H68">
            <v>442</v>
          </cell>
          <cell r="I68">
            <v>379</v>
          </cell>
        </row>
        <row r="69">
          <cell r="A69" t="str">
            <v>Felipe</v>
          </cell>
          <cell r="B69" t="str">
            <v>Nunes</v>
          </cell>
          <cell r="E69">
            <v>2</v>
          </cell>
          <cell r="F69">
            <v>1</v>
          </cell>
          <cell r="G69">
            <v>7</v>
          </cell>
          <cell r="H69">
            <v>10</v>
          </cell>
          <cell r="I69">
            <v>18</v>
          </cell>
        </row>
        <row r="70">
          <cell r="A70" t="str">
            <v>Felipe</v>
          </cell>
          <cell r="B70" t="str">
            <v>Silva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Felipinho</v>
          </cell>
          <cell r="B71" t="str">
            <v>Campos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Fernando</v>
          </cell>
          <cell r="B72" t="str">
            <v>Macedo</v>
          </cell>
          <cell r="E72">
            <v>102</v>
          </cell>
          <cell r="F72">
            <v>37</v>
          </cell>
          <cell r="G72">
            <v>47</v>
          </cell>
          <cell r="H72">
            <v>341</v>
          </cell>
          <cell r="I72">
            <v>186</v>
          </cell>
        </row>
        <row r="73">
          <cell r="A73" t="str">
            <v>Fernando</v>
          </cell>
          <cell r="B73" t="str">
            <v>Neme</v>
          </cell>
          <cell r="E73">
            <v>3</v>
          </cell>
          <cell r="F73">
            <v>3</v>
          </cell>
          <cell r="G73">
            <v>11</v>
          </cell>
          <cell r="H73">
            <v>14</v>
          </cell>
          <cell r="I73">
            <v>30</v>
          </cell>
        </row>
        <row r="74">
          <cell r="A74" t="str">
            <v>Fernando</v>
          </cell>
          <cell r="B74" t="str">
            <v>Ted</v>
          </cell>
          <cell r="E74">
            <v>7</v>
          </cell>
          <cell r="F74">
            <v>5</v>
          </cell>
          <cell r="G74">
            <v>7</v>
          </cell>
          <cell r="H74">
            <v>17</v>
          </cell>
          <cell r="I74">
            <v>20</v>
          </cell>
        </row>
        <row r="75">
          <cell r="A75" t="str">
            <v>Flávio</v>
          </cell>
          <cell r="B75" t="str">
            <v>Bellard</v>
          </cell>
          <cell r="E75">
            <v>200</v>
          </cell>
          <cell r="F75">
            <v>106</v>
          </cell>
          <cell r="G75">
            <v>263</v>
          </cell>
          <cell r="H75">
            <v>698</v>
          </cell>
          <cell r="I75">
            <v>891</v>
          </cell>
        </row>
        <row r="76">
          <cell r="A76" t="str">
            <v>Flávio</v>
          </cell>
          <cell r="B76" t="str">
            <v>Moraes</v>
          </cell>
          <cell r="E76">
            <v>77</v>
          </cell>
          <cell r="F76">
            <v>18</v>
          </cell>
          <cell r="G76">
            <v>52</v>
          </cell>
          <cell r="H76">
            <v>508</v>
          </cell>
          <cell r="I76">
            <v>454</v>
          </cell>
        </row>
        <row r="77">
          <cell r="A77" t="str">
            <v>Flávio</v>
          </cell>
          <cell r="B77" t="str">
            <v>Roberto</v>
          </cell>
          <cell r="E77">
            <v>37</v>
          </cell>
          <cell r="F77">
            <v>17</v>
          </cell>
          <cell r="G77">
            <v>35</v>
          </cell>
          <cell r="H77">
            <v>150</v>
          </cell>
          <cell r="I77">
            <v>150</v>
          </cell>
        </row>
        <row r="78">
          <cell r="A78" t="str">
            <v>Gabriel</v>
          </cell>
          <cell r="B78" t="str">
            <v>Aliende</v>
          </cell>
          <cell r="E78">
            <v>14</v>
          </cell>
          <cell r="F78">
            <v>20</v>
          </cell>
          <cell r="G78">
            <v>52</v>
          </cell>
          <cell r="H78">
            <v>42</v>
          </cell>
          <cell r="I78">
            <v>126</v>
          </cell>
        </row>
        <row r="79">
          <cell r="A79" t="str">
            <v>Gabriel</v>
          </cell>
          <cell r="B79" t="str">
            <v>Ballio</v>
          </cell>
          <cell r="E79">
            <v>323</v>
          </cell>
          <cell r="F79">
            <v>82</v>
          </cell>
          <cell r="G79">
            <v>203</v>
          </cell>
          <cell r="H79">
            <v>1212</v>
          </cell>
          <cell r="I79">
            <v>1016</v>
          </cell>
        </row>
        <row r="80">
          <cell r="A80" t="str">
            <v>Gabriel</v>
          </cell>
          <cell r="B80" t="str">
            <v>Barboza</v>
          </cell>
          <cell r="E80">
            <v>1</v>
          </cell>
          <cell r="F80">
            <v>2</v>
          </cell>
          <cell r="G80">
            <v>7</v>
          </cell>
          <cell r="H80">
            <v>13</v>
          </cell>
          <cell r="I80">
            <v>24</v>
          </cell>
        </row>
        <row r="81">
          <cell r="A81" t="str">
            <v>Gabriel</v>
          </cell>
          <cell r="B81" t="str">
            <v>Coelho</v>
          </cell>
          <cell r="E81">
            <v>1</v>
          </cell>
          <cell r="F81">
            <v>1</v>
          </cell>
          <cell r="G81">
            <v>19</v>
          </cell>
          <cell r="H81">
            <v>3</v>
          </cell>
          <cell r="I81">
            <v>39</v>
          </cell>
        </row>
        <row r="82">
          <cell r="A82" t="str">
            <v>Gabriel</v>
          </cell>
          <cell r="B82" t="str">
            <v>Moedim</v>
          </cell>
          <cell r="E82">
            <v>4</v>
          </cell>
          <cell r="F82">
            <v>2</v>
          </cell>
          <cell r="G82">
            <v>7</v>
          </cell>
          <cell r="H82">
            <v>14</v>
          </cell>
          <cell r="I82">
            <v>22</v>
          </cell>
        </row>
        <row r="83">
          <cell r="A83" t="str">
            <v>Gabriel</v>
          </cell>
          <cell r="B83" t="str">
            <v>Coutinho</v>
          </cell>
          <cell r="E83">
            <v>63</v>
          </cell>
          <cell r="F83">
            <v>41</v>
          </cell>
          <cell r="G83">
            <v>113</v>
          </cell>
          <cell r="H83">
            <v>187</v>
          </cell>
          <cell r="I83">
            <v>343</v>
          </cell>
        </row>
        <row r="84">
          <cell r="A84" t="str">
            <v>Giovanni</v>
          </cell>
          <cell r="B84" t="str">
            <v>Carlos</v>
          </cell>
          <cell r="E84">
            <v>1</v>
          </cell>
          <cell r="F84">
            <v>1</v>
          </cell>
          <cell r="G84">
            <v>3</v>
          </cell>
          <cell r="H84">
            <v>1</v>
          </cell>
          <cell r="I84">
            <v>5</v>
          </cell>
        </row>
        <row r="85">
          <cell r="A85" t="str">
            <v>Giovanni</v>
          </cell>
          <cell r="B85" t="str">
            <v>Farina</v>
          </cell>
          <cell r="E85">
            <v>39</v>
          </cell>
          <cell r="F85">
            <v>30</v>
          </cell>
          <cell r="G85">
            <v>52</v>
          </cell>
          <cell r="H85">
            <v>186</v>
          </cell>
          <cell r="I85">
            <v>203</v>
          </cell>
        </row>
        <row r="86">
          <cell r="A86" t="str">
            <v>Giovanni</v>
          </cell>
          <cell r="B86" t="str">
            <v>Dedonatti</v>
          </cell>
          <cell r="E86">
            <v>0</v>
          </cell>
          <cell r="F86">
            <v>0</v>
          </cell>
          <cell r="G86">
            <v>4</v>
          </cell>
          <cell r="H86">
            <v>3</v>
          </cell>
          <cell r="I86">
            <v>10</v>
          </cell>
        </row>
        <row r="87">
          <cell r="A87" t="str">
            <v>Glauco</v>
          </cell>
          <cell r="B87" t="str">
            <v>Sírio</v>
          </cell>
          <cell r="E87">
            <v>4</v>
          </cell>
          <cell r="F87">
            <v>2</v>
          </cell>
          <cell r="G87">
            <v>3</v>
          </cell>
          <cell r="H87">
            <v>22</v>
          </cell>
          <cell r="I87">
            <v>24</v>
          </cell>
        </row>
        <row r="88">
          <cell r="A88" t="str">
            <v>Guilherme</v>
          </cell>
          <cell r="B88" t="str">
            <v>Moura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Guilherme</v>
          </cell>
          <cell r="B89" t="str">
            <v>Barros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Guinho</v>
          </cell>
          <cell r="B90" t="str">
            <v>Castro</v>
          </cell>
          <cell r="E90">
            <v>32</v>
          </cell>
          <cell r="F90">
            <v>24</v>
          </cell>
          <cell r="G90">
            <v>48</v>
          </cell>
          <cell r="H90">
            <v>135</v>
          </cell>
          <cell r="I90">
            <v>160</v>
          </cell>
        </row>
        <row r="91">
          <cell r="A91" t="str">
            <v>Gustavo</v>
          </cell>
          <cell r="B91" t="str">
            <v>Vieira</v>
          </cell>
          <cell r="E91">
            <v>0</v>
          </cell>
          <cell r="F91">
            <v>0</v>
          </cell>
          <cell r="G91">
            <v>5</v>
          </cell>
          <cell r="H91">
            <v>0</v>
          </cell>
          <cell r="I91">
            <v>11</v>
          </cell>
        </row>
        <row r="92">
          <cell r="A92" t="str">
            <v>Hicnan</v>
          </cell>
          <cell r="B92" t="str">
            <v>Patrício</v>
          </cell>
          <cell r="E92">
            <v>2</v>
          </cell>
          <cell r="F92">
            <v>6</v>
          </cell>
          <cell r="G92">
            <v>12</v>
          </cell>
          <cell r="H92">
            <v>4</v>
          </cell>
          <cell r="I92">
            <v>32</v>
          </cell>
        </row>
        <row r="93">
          <cell r="A93" t="str">
            <v>Hugo</v>
          </cell>
          <cell r="B93" t="str">
            <v>Batista</v>
          </cell>
          <cell r="E93">
            <v>1</v>
          </cell>
          <cell r="F93">
            <v>1</v>
          </cell>
          <cell r="G93">
            <v>15</v>
          </cell>
          <cell r="H93">
            <v>9</v>
          </cell>
          <cell r="I93">
            <v>58</v>
          </cell>
        </row>
        <row r="94">
          <cell r="A94" t="str">
            <v>Igor </v>
          </cell>
          <cell r="B94" t="str">
            <v>Kutelak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Jean</v>
          </cell>
          <cell r="B95" t="str">
            <v>Felipe</v>
          </cell>
          <cell r="E95">
            <v>42</v>
          </cell>
          <cell r="F95">
            <v>32</v>
          </cell>
          <cell r="G95">
            <v>49</v>
          </cell>
          <cell r="H95">
            <v>266</v>
          </cell>
          <cell r="I95">
            <v>276</v>
          </cell>
        </row>
        <row r="96">
          <cell r="A96" t="str">
            <v>João</v>
          </cell>
          <cell r="B96" t="str">
            <v>Lopes</v>
          </cell>
          <cell r="E96">
            <v>29</v>
          </cell>
          <cell r="F96">
            <v>20</v>
          </cell>
          <cell r="G96">
            <v>24</v>
          </cell>
          <cell r="H96">
            <v>109</v>
          </cell>
          <cell r="I96">
            <v>112</v>
          </cell>
        </row>
        <row r="97">
          <cell r="A97" t="str">
            <v>João</v>
          </cell>
          <cell r="B97" t="str">
            <v>Martins</v>
          </cell>
          <cell r="E97">
            <v>55</v>
          </cell>
          <cell r="F97">
            <v>22</v>
          </cell>
          <cell r="G97">
            <v>62</v>
          </cell>
          <cell r="H97">
            <v>292</v>
          </cell>
          <cell r="I97">
            <v>333</v>
          </cell>
        </row>
        <row r="98">
          <cell r="A98" t="str">
            <v>João</v>
          </cell>
          <cell r="B98" t="str">
            <v>Pedro</v>
          </cell>
          <cell r="E98">
            <v>0</v>
          </cell>
          <cell r="F98">
            <v>0</v>
          </cell>
          <cell r="G98">
            <v>2</v>
          </cell>
          <cell r="H98">
            <v>0</v>
          </cell>
          <cell r="I98">
            <v>6</v>
          </cell>
        </row>
        <row r="99">
          <cell r="A99" t="str">
            <v>João</v>
          </cell>
          <cell r="B99" t="str">
            <v>Vítor</v>
          </cell>
          <cell r="E99">
            <v>73</v>
          </cell>
          <cell r="F99">
            <v>42</v>
          </cell>
          <cell r="G99">
            <v>84</v>
          </cell>
          <cell r="H99">
            <v>283</v>
          </cell>
          <cell r="I99">
            <v>334</v>
          </cell>
        </row>
        <row r="100">
          <cell r="A100" t="str">
            <v>Jonas</v>
          </cell>
          <cell r="B100" t="str">
            <v>Campos</v>
          </cell>
          <cell r="E100">
            <v>10</v>
          </cell>
          <cell r="F100">
            <v>9</v>
          </cell>
          <cell r="G100">
            <v>11</v>
          </cell>
          <cell r="H100">
            <v>25</v>
          </cell>
          <cell r="I100">
            <v>29</v>
          </cell>
        </row>
        <row r="101">
          <cell r="A101" t="str">
            <v>Jonathas</v>
          </cell>
          <cell r="B101" t="str">
            <v>Lima</v>
          </cell>
          <cell r="E101">
            <v>9</v>
          </cell>
          <cell r="F101">
            <v>13</v>
          </cell>
          <cell r="G101">
            <v>26</v>
          </cell>
          <cell r="H101">
            <v>20</v>
          </cell>
          <cell r="I101">
            <v>49</v>
          </cell>
        </row>
        <row r="102">
          <cell r="A102" t="str">
            <v>Jonathan</v>
          </cell>
          <cell r="B102" t="str">
            <v>Martins</v>
          </cell>
          <cell r="E102">
            <v>2</v>
          </cell>
          <cell r="F102">
            <v>2</v>
          </cell>
          <cell r="G102">
            <v>15</v>
          </cell>
          <cell r="H102">
            <v>11</v>
          </cell>
          <cell r="I102">
            <v>47</v>
          </cell>
        </row>
        <row r="103">
          <cell r="A103" t="str">
            <v>José</v>
          </cell>
          <cell r="B103" t="str">
            <v>Marques</v>
          </cell>
          <cell r="E103">
            <v>256</v>
          </cell>
          <cell r="F103">
            <v>147</v>
          </cell>
          <cell r="G103">
            <v>350</v>
          </cell>
          <cell r="H103">
            <v>892</v>
          </cell>
          <cell r="I103">
            <v>1221</v>
          </cell>
        </row>
        <row r="104">
          <cell r="A104" t="str">
            <v>Juan</v>
          </cell>
          <cell r="B104" t="str">
            <v>Santos</v>
          </cell>
          <cell r="E104">
            <v>30</v>
          </cell>
          <cell r="F104">
            <v>18</v>
          </cell>
          <cell r="G104">
            <v>89</v>
          </cell>
          <cell r="H104">
            <v>200</v>
          </cell>
          <cell r="I104">
            <v>359</v>
          </cell>
        </row>
        <row r="105">
          <cell r="A105" t="str">
            <v>Júlio</v>
          </cell>
          <cell r="B105" t="str">
            <v>Reselki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Juninho</v>
          </cell>
          <cell r="B106" t="str">
            <v>Carmo</v>
          </cell>
          <cell r="E106">
            <v>0</v>
          </cell>
          <cell r="F106">
            <v>2</v>
          </cell>
          <cell r="G106">
            <v>3</v>
          </cell>
          <cell r="H106">
            <v>2</v>
          </cell>
          <cell r="I106">
            <v>10</v>
          </cell>
        </row>
        <row r="107">
          <cell r="A107" t="str">
            <v>Kauan</v>
          </cell>
          <cell r="B107" t="str">
            <v>Castro</v>
          </cell>
          <cell r="E107">
            <v>5</v>
          </cell>
          <cell r="F107">
            <v>13</v>
          </cell>
          <cell r="G107">
            <v>28</v>
          </cell>
          <cell r="H107">
            <v>22</v>
          </cell>
          <cell r="I107">
            <v>72</v>
          </cell>
        </row>
        <row r="108">
          <cell r="A108" t="str">
            <v>Kauê</v>
          </cell>
          <cell r="B108" t="str">
            <v>Macedo</v>
          </cell>
          <cell r="E108">
            <v>11</v>
          </cell>
          <cell r="F108">
            <v>13</v>
          </cell>
          <cell r="G108">
            <v>23</v>
          </cell>
          <cell r="H108">
            <v>34</v>
          </cell>
          <cell r="I108">
            <v>39</v>
          </cell>
        </row>
        <row r="109">
          <cell r="A109" t="str">
            <v>Kauê</v>
          </cell>
          <cell r="B109" t="str">
            <v>Mattos</v>
          </cell>
          <cell r="E109">
            <v>0</v>
          </cell>
          <cell r="F109">
            <v>1</v>
          </cell>
          <cell r="G109">
            <v>3</v>
          </cell>
          <cell r="H109">
            <v>0</v>
          </cell>
          <cell r="I109">
            <v>4</v>
          </cell>
        </row>
        <row r="110">
          <cell r="A110" t="str">
            <v>Keller</v>
          </cell>
          <cell r="B110" t="str">
            <v>Nabak</v>
          </cell>
          <cell r="E110">
            <v>2</v>
          </cell>
          <cell r="F110">
            <v>1</v>
          </cell>
          <cell r="G110">
            <v>2</v>
          </cell>
          <cell r="H110">
            <v>5</v>
          </cell>
          <cell r="I110">
            <v>5</v>
          </cell>
        </row>
        <row r="111">
          <cell r="A111" t="str">
            <v>Klécio</v>
          </cell>
          <cell r="B111" t="str">
            <v>Zamboni</v>
          </cell>
          <cell r="E111">
            <v>2</v>
          </cell>
          <cell r="F111">
            <v>1</v>
          </cell>
          <cell r="G111">
            <v>3</v>
          </cell>
          <cell r="H111">
            <v>9</v>
          </cell>
          <cell r="I111">
            <v>11</v>
          </cell>
        </row>
        <row r="112">
          <cell r="A112" t="str">
            <v>Kleiton</v>
          </cell>
          <cell r="B112" t="str">
            <v>Batista</v>
          </cell>
          <cell r="E112">
            <v>6</v>
          </cell>
          <cell r="F112">
            <v>6</v>
          </cell>
          <cell r="G112">
            <v>21</v>
          </cell>
          <cell r="H112">
            <v>22</v>
          </cell>
          <cell r="I112">
            <v>93</v>
          </cell>
        </row>
        <row r="113">
          <cell r="A113" t="str">
            <v>Larissa</v>
          </cell>
          <cell r="B113" t="str">
            <v>Ferreira</v>
          </cell>
          <cell r="E113">
            <v>48</v>
          </cell>
          <cell r="F113">
            <v>27</v>
          </cell>
          <cell r="G113">
            <v>86</v>
          </cell>
          <cell r="H113">
            <v>252</v>
          </cell>
          <cell r="I113">
            <v>364</v>
          </cell>
        </row>
        <row r="114">
          <cell r="A114" t="str">
            <v>Leandro</v>
          </cell>
          <cell r="B114" t="str">
            <v>Fossá</v>
          </cell>
          <cell r="E114">
            <v>8</v>
          </cell>
          <cell r="F114">
            <v>6</v>
          </cell>
          <cell r="G114">
            <v>14</v>
          </cell>
          <cell r="H114">
            <v>36</v>
          </cell>
          <cell r="I114">
            <v>49</v>
          </cell>
        </row>
        <row r="115">
          <cell r="A115" t="str">
            <v>Leandro</v>
          </cell>
          <cell r="B115" t="str">
            <v>Eugênio</v>
          </cell>
          <cell r="E115">
            <v>1</v>
          </cell>
          <cell r="F115">
            <v>4</v>
          </cell>
          <cell r="G115">
            <v>12</v>
          </cell>
          <cell r="H115">
            <v>5</v>
          </cell>
          <cell r="I115">
            <v>34</v>
          </cell>
        </row>
        <row r="116">
          <cell r="A116" t="str">
            <v>Léo</v>
          </cell>
          <cell r="B116" t="str">
            <v>Silva</v>
          </cell>
          <cell r="E116">
            <v>56</v>
          </cell>
          <cell r="F116">
            <v>33</v>
          </cell>
          <cell r="G116">
            <v>92</v>
          </cell>
          <cell r="H116">
            <v>177</v>
          </cell>
          <cell r="I116">
            <v>303</v>
          </cell>
        </row>
        <row r="117">
          <cell r="A117" t="str">
            <v>Léo</v>
          </cell>
          <cell r="B117" t="str">
            <v>Castro</v>
          </cell>
          <cell r="E117">
            <v>211</v>
          </cell>
          <cell r="F117">
            <v>61</v>
          </cell>
          <cell r="G117">
            <v>111</v>
          </cell>
          <cell r="H117">
            <v>777</v>
          </cell>
          <cell r="I117">
            <v>530</v>
          </cell>
        </row>
        <row r="118">
          <cell r="A118" t="str">
            <v>Léo</v>
          </cell>
          <cell r="B118" t="str">
            <v>Criciúma</v>
          </cell>
          <cell r="E118">
            <v>5</v>
          </cell>
          <cell r="F118">
            <v>0</v>
          </cell>
          <cell r="G118">
            <v>1</v>
          </cell>
          <cell r="H118">
            <v>28</v>
          </cell>
          <cell r="I118">
            <v>14</v>
          </cell>
        </row>
        <row r="119">
          <cell r="A119" t="str">
            <v>Luan</v>
          </cell>
          <cell r="B119" t="str">
            <v>Kelvin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Lucas</v>
          </cell>
          <cell r="B120" t="str">
            <v>T Leite</v>
          </cell>
          <cell r="E120">
            <v>1</v>
          </cell>
          <cell r="F120">
            <v>2</v>
          </cell>
          <cell r="G120">
            <v>10</v>
          </cell>
          <cell r="H120">
            <v>4</v>
          </cell>
          <cell r="I120">
            <v>30</v>
          </cell>
        </row>
        <row r="121">
          <cell r="A121" t="str">
            <v>Luciano</v>
          </cell>
          <cell r="B121" t="str">
            <v>Caliani</v>
          </cell>
          <cell r="E121">
            <v>89</v>
          </cell>
          <cell r="F121">
            <v>42</v>
          </cell>
          <cell r="G121">
            <v>65</v>
          </cell>
          <cell r="H121">
            <v>374</v>
          </cell>
          <cell r="I121">
            <v>349</v>
          </cell>
        </row>
        <row r="122">
          <cell r="A122" t="str">
            <v>Luciano</v>
          </cell>
          <cell r="B122" t="str">
            <v>Mariano</v>
          </cell>
          <cell r="E122">
            <v>0</v>
          </cell>
          <cell r="F122">
            <v>3</v>
          </cell>
          <cell r="G122">
            <v>4</v>
          </cell>
          <cell r="H122">
            <v>3</v>
          </cell>
          <cell r="I122">
            <v>9</v>
          </cell>
        </row>
        <row r="123">
          <cell r="A123" t="str">
            <v>Luis</v>
          </cell>
          <cell r="B123" t="str">
            <v>Filho</v>
          </cell>
          <cell r="E123">
            <v>0</v>
          </cell>
          <cell r="F123">
            <v>1</v>
          </cell>
          <cell r="G123">
            <v>13</v>
          </cell>
          <cell r="H123">
            <v>0</v>
          </cell>
          <cell r="I123">
            <v>42</v>
          </cell>
        </row>
        <row r="124">
          <cell r="A124" t="str">
            <v>Luiz</v>
          </cell>
          <cell r="B124" t="str">
            <v>Estrásulas</v>
          </cell>
          <cell r="E124">
            <v>4</v>
          </cell>
          <cell r="F124">
            <v>0</v>
          </cell>
          <cell r="G124">
            <v>10</v>
          </cell>
          <cell r="H124">
            <v>5</v>
          </cell>
          <cell r="I124">
            <v>27</v>
          </cell>
        </row>
        <row r="125">
          <cell r="A125" t="str">
            <v>Luiz</v>
          </cell>
          <cell r="B125" t="str">
            <v>G Alves</v>
          </cell>
          <cell r="E125">
            <v>2</v>
          </cell>
          <cell r="F125">
            <v>6</v>
          </cell>
          <cell r="G125">
            <v>10</v>
          </cell>
          <cell r="H125">
            <v>9</v>
          </cell>
          <cell r="I125">
            <v>24</v>
          </cell>
        </row>
        <row r="126">
          <cell r="A126" t="str">
            <v>Luiz</v>
          </cell>
          <cell r="B126" t="str">
            <v>Maciel</v>
          </cell>
          <cell r="E126">
            <v>2</v>
          </cell>
          <cell r="F126">
            <v>0</v>
          </cell>
          <cell r="G126">
            <v>7</v>
          </cell>
          <cell r="H126">
            <v>7</v>
          </cell>
          <cell r="I126">
            <v>26</v>
          </cell>
        </row>
        <row r="127">
          <cell r="A127" t="str">
            <v>Luiz</v>
          </cell>
          <cell r="B127" t="str">
            <v>Pinho</v>
          </cell>
          <cell r="E127">
            <v>1</v>
          </cell>
          <cell r="F127">
            <v>3</v>
          </cell>
          <cell r="G127">
            <v>1</v>
          </cell>
          <cell r="H127">
            <v>1</v>
          </cell>
          <cell r="I127">
            <v>2</v>
          </cell>
        </row>
        <row r="128">
          <cell r="A128" t="str">
            <v>Marcel</v>
          </cell>
          <cell r="B128" t="str">
            <v>Souza</v>
          </cell>
          <cell r="E128">
            <v>0</v>
          </cell>
          <cell r="F128">
            <v>1</v>
          </cell>
          <cell r="G128">
            <v>1</v>
          </cell>
          <cell r="H128">
            <v>0</v>
          </cell>
          <cell r="I128">
            <v>1</v>
          </cell>
        </row>
        <row r="129">
          <cell r="A129" t="str">
            <v>Marcelino</v>
          </cell>
          <cell r="B129" t="str">
            <v>Melo</v>
          </cell>
          <cell r="E129">
            <v>2</v>
          </cell>
          <cell r="F129">
            <v>2</v>
          </cell>
          <cell r="G129">
            <v>1</v>
          </cell>
          <cell r="H129">
            <v>9</v>
          </cell>
          <cell r="I129">
            <v>5</v>
          </cell>
        </row>
        <row r="130">
          <cell r="A130" t="str">
            <v>Marcelo</v>
          </cell>
          <cell r="B130" t="str">
            <v>Costa</v>
          </cell>
          <cell r="E130">
            <v>18</v>
          </cell>
          <cell r="F130">
            <v>17</v>
          </cell>
          <cell r="G130">
            <v>51</v>
          </cell>
          <cell r="H130">
            <v>133</v>
          </cell>
          <cell r="I130">
            <v>229</v>
          </cell>
        </row>
        <row r="131">
          <cell r="A131" t="str">
            <v>Marcelo</v>
          </cell>
          <cell r="B131" t="str">
            <v>Bento</v>
          </cell>
          <cell r="E131">
            <v>6</v>
          </cell>
          <cell r="F131">
            <v>3</v>
          </cell>
          <cell r="G131">
            <v>4</v>
          </cell>
          <cell r="H131">
            <v>22</v>
          </cell>
          <cell r="I131">
            <v>11</v>
          </cell>
        </row>
        <row r="132">
          <cell r="A132" t="str">
            <v>Marcos</v>
          </cell>
          <cell r="B132" t="str">
            <v>Bento</v>
          </cell>
          <cell r="E132">
            <v>9</v>
          </cell>
          <cell r="F132">
            <v>4</v>
          </cell>
          <cell r="G132">
            <v>23</v>
          </cell>
          <cell r="H132">
            <v>24</v>
          </cell>
          <cell r="I132">
            <v>51</v>
          </cell>
        </row>
        <row r="133">
          <cell r="A133" t="str">
            <v>Marcus</v>
          </cell>
          <cell r="B133" t="str">
            <v>Vinícius</v>
          </cell>
          <cell r="E133">
            <v>4</v>
          </cell>
          <cell r="F133">
            <v>0</v>
          </cell>
          <cell r="G133">
            <v>1</v>
          </cell>
          <cell r="H133">
            <v>29</v>
          </cell>
          <cell r="I133">
            <v>15</v>
          </cell>
        </row>
        <row r="134">
          <cell r="A134" t="str">
            <v>Mário</v>
          </cell>
          <cell r="B134" t="str">
            <v>Espel</v>
          </cell>
          <cell r="E134">
            <v>6</v>
          </cell>
          <cell r="F134">
            <v>1</v>
          </cell>
          <cell r="G134">
            <v>0</v>
          </cell>
          <cell r="H134">
            <v>36</v>
          </cell>
          <cell r="I134">
            <v>19</v>
          </cell>
        </row>
        <row r="135">
          <cell r="A135" t="str">
            <v>Marquinhos</v>
          </cell>
          <cell r="B135" t="str">
            <v>Tio Sam</v>
          </cell>
          <cell r="E135">
            <v>4</v>
          </cell>
          <cell r="F135">
            <v>7</v>
          </cell>
          <cell r="G135">
            <v>24</v>
          </cell>
          <cell r="H135">
            <v>10</v>
          </cell>
          <cell r="I135">
            <v>52</v>
          </cell>
        </row>
        <row r="136">
          <cell r="A136" t="str">
            <v>Matheus</v>
          </cell>
          <cell r="B136" t="str">
            <v>Assunção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  <cell r="I136">
            <v>3</v>
          </cell>
        </row>
        <row r="137">
          <cell r="A137" t="str">
            <v>Matheus</v>
          </cell>
          <cell r="B137" t="str">
            <v>Mori</v>
          </cell>
          <cell r="E137">
            <v>0</v>
          </cell>
          <cell r="F137">
            <v>0</v>
          </cell>
          <cell r="G137">
            <v>1</v>
          </cell>
          <cell r="H137">
            <v>0</v>
          </cell>
          <cell r="I137">
            <v>3</v>
          </cell>
        </row>
        <row r="138">
          <cell r="A138" t="str">
            <v>Matheus</v>
          </cell>
          <cell r="B138" t="str">
            <v>Oliveira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Mauricio</v>
          </cell>
          <cell r="B139" t="str">
            <v>Alves Jr</v>
          </cell>
          <cell r="E139">
            <v>0</v>
          </cell>
          <cell r="F139">
            <v>3</v>
          </cell>
          <cell r="G139">
            <v>4</v>
          </cell>
          <cell r="H139">
            <v>1</v>
          </cell>
          <cell r="I139">
            <v>8</v>
          </cell>
        </row>
        <row r="140">
          <cell r="A140" t="str">
            <v>Maycon</v>
          </cell>
          <cell r="B140" t="str">
            <v>Conceição</v>
          </cell>
          <cell r="E140">
            <v>9</v>
          </cell>
          <cell r="F140">
            <v>6</v>
          </cell>
          <cell r="G140">
            <v>8</v>
          </cell>
          <cell r="H140">
            <v>20</v>
          </cell>
          <cell r="I140">
            <v>25</v>
          </cell>
        </row>
        <row r="141">
          <cell r="A141" t="str">
            <v>Michel</v>
          </cell>
          <cell r="B141" t="str">
            <v>Oliveira</v>
          </cell>
          <cell r="E141">
            <v>4</v>
          </cell>
          <cell r="F141">
            <v>1</v>
          </cell>
          <cell r="G141">
            <v>3</v>
          </cell>
          <cell r="H141">
            <v>7</v>
          </cell>
          <cell r="I141">
            <v>7</v>
          </cell>
        </row>
        <row r="142">
          <cell r="A142" t="str">
            <v>Michel</v>
          </cell>
          <cell r="B142" t="str">
            <v>Rodrigues</v>
          </cell>
          <cell r="E142">
            <v>3</v>
          </cell>
          <cell r="F142">
            <v>3</v>
          </cell>
          <cell r="G142">
            <v>10</v>
          </cell>
          <cell r="H142">
            <v>7</v>
          </cell>
          <cell r="I142">
            <v>18</v>
          </cell>
        </row>
        <row r="143">
          <cell r="A143" t="str">
            <v>Mirelle</v>
          </cell>
          <cell r="B143" t="str">
            <v>Pastro</v>
          </cell>
          <cell r="E143">
            <v>32</v>
          </cell>
          <cell r="F143">
            <v>37</v>
          </cell>
          <cell r="G143">
            <v>91</v>
          </cell>
          <cell r="H143">
            <v>82</v>
          </cell>
          <cell r="I143">
            <v>203</v>
          </cell>
        </row>
        <row r="144">
          <cell r="A144" t="str">
            <v>Nathan</v>
          </cell>
          <cell r="B144" t="str">
            <v>Silva</v>
          </cell>
          <cell r="E144">
            <v>37</v>
          </cell>
          <cell r="F144">
            <v>12</v>
          </cell>
          <cell r="G144">
            <v>37</v>
          </cell>
          <cell r="H144">
            <v>200</v>
          </cell>
          <cell r="I144">
            <v>221</v>
          </cell>
        </row>
        <row r="145">
          <cell r="A145" t="str">
            <v>Nelson</v>
          </cell>
          <cell r="B145" t="str">
            <v>Paschoal</v>
          </cell>
          <cell r="E145">
            <v>32</v>
          </cell>
          <cell r="F145">
            <v>14</v>
          </cell>
          <cell r="G145">
            <v>40</v>
          </cell>
          <cell r="H145">
            <v>130</v>
          </cell>
          <cell r="I145">
            <v>117</v>
          </cell>
        </row>
        <row r="146">
          <cell r="A146" t="str">
            <v>Patrick</v>
          </cell>
          <cell r="B146" t="str">
            <v>Fonseca</v>
          </cell>
          <cell r="E146">
            <v>224</v>
          </cell>
          <cell r="F146">
            <v>100</v>
          </cell>
          <cell r="G146">
            <v>289</v>
          </cell>
          <cell r="H146">
            <v>842</v>
          </cell>
          <cell r="I146">
            <v>965</v>
          </cell>
        </row>
        <row r="147">
          <cell r="A147" t="str">
            <v>Paulinho</v>
          </cell>
          <cell r="B147" t="str">
            <v>Garcia</v>
          </cell>
          <cell r="E147">
            <v>279</v>
          </cell>
          <cell r="F147">
            <v>100</v>
          </cell>
          <cell r="G147">
            <v>212</v>
          </cell>
          <cell r="H147">
            <v>1870</v>
          </cell>
          <cell r="I147">
            <v>1660</v>
          </cell>
        </row>
        <row r="148">
          <cell r="A148" t="str">
            <v>Paulinho</v>
          </cell>
          <cell r="B148" t="str">
            <v>Antunes</v>
          </cell>
          <cell r="E148">
            <v>163</v>
          </cell>
          <cell r="F148">
            <v>41</v>
          </cell>
          <cell r="G148">
            <v>128</v>
          </cell>
          <cell r="H148">
            <v>640</v>
          </cell>
          <cell r="I148">
            <v>619</v>
          </cell>
        </row>
        <row r="149">
          <cell r="A149" t="str">
            <v>Paulo</v>
          </cell>
          <cell r="B149" t="str">
            <v>di Deus</v>
          </cell>
          <cell r="E149">
            <v>25</v>
          </cell>
          <cell r="F149">
            <v>22</v>
          </cell>
          <cell r="G149">
            <v>25</v>
          </cell>
          <cell r="H149">
            <v>72</v>
          </cell>
          <cell r="I149">
            <v>98</v>
          </cell>
        </row>
        <row r="150">
          <cell r="A150" t="str">
            <v>Pedro</v>
          </cell>
          <cell r="B150" t="str">
            <v>Castro</v>
          </cell>
          <cell r="E150">
            <v>0</v>
          </cell>
          <cell r="F150">
            <v>0</v>
          </cell>
          <cell r="G150">
            <v>1</v>
          </cell>
          <cell r="H150">
            <v>0</v>
          </cell>
          <cell r="I150">
            <v>3</v>
          </cell>
        </row>
        <row r="151">
          <cell r="A151" t="str">
            <v>Pedro</v>
          </cell>
          <cell r="B151" t="str">
            <v>Nícolas</v>
          </cell>
          <cell r="E151">
            <v>197</v>
          </cell>
          <cell r="F151">
            <v>38</v>
          </cell>
          <cell r="G151">
            <v>101</v>
          </cell>
          <cell r="H151">
            <v>1321</v>
          </cell>
          <cell r="I151">
            <v>1022</v>
          </cell>
        </row>
        <row r="152">
          <cell r="A152" t="str">
            <v>Pedro</v>
          </cell>
          <cell r="B152" t="str">
            <v>Ivo</v>
          </cell>
          <cell r="E152">
            <v>1</v>
          </cell>
          <cell r="F152">
            <v>1</v>
          </cell>
          <cell r="G152">
            <v>14</v>
          </cell>
          <cell r="H152">
            <v>6</v>
          </cell>
          <cell r="I152">
            <v>38</v>
          </cell>
        </row>
        <row r="153">
          <cell r="A153" t="str">
            <v>Rafael</v>
          </cell>
          <cell r="B153" t="str">
            <v>Rangel</v>
          </cell>
          <cell r="E153">
            <v>0</v>
          </cell>
          <cell r="F153">
            <v>2</v>
          </cell>
          <cell r="G153">
            <v>3</v>
          </cell>
          <cell r="H153">
            <v>2</v>
          </cell>
          <cell r="I153">
            <v>10</v>
          </cell>
        </row>
        <row r="154">
          <cell r="A154" t="str">
            <v>Ralph</v>
          </cell>
          <cell r="B154" t="str">
            <v>Solera</v>
          </cell>
          <cell r="E154">
            <v>1246</v>
          </cell>
          <cell r="F154">
            <v>311</v>
          </cell>
          <cell r="G154">
            <v>457</v>
          </cell>
          <cell r="H154">
            <v>5372</v>
          </cell>
          <cell r="I154">
            <v>3160</v>
          </cell>
        </row>
        <row r="155">
          <cell r="A155" t="str">
            <v>Raoni</v>
          </cell>
          <cell r="B155" t="str">
            <v>Fernandes</v>
          </cell>
          <cell r="E155">
            <v>47</v>
          </cell>
          <cell r="F155">
            <v>41</v>
          </cell>
          <cell r="G155">
            <v>58</v>
          </cell>
          <cell r="H155">
            <v>173</v>
          </cell>
          <cell r="I155">
            <v>190</v>
          </cell>
        </row>
        <row r="156">
          <cell r="A156" t="str">
            <v>Renan</v>
          </cell>
          <cell r="B156" t="str">
            <v>Rossi</v>
          </cell>
          <cell r="E156">
            <v>7</v>
          </cell>
          <cell r="F156">
            <v>5</v>
          </cell>
          <cell r="G156">
            <v>21</v>
          </cell>
          <cell r="H156">
            <v>15</v>
          </cell>
          <cell r="I156">
            <v>51</v>
          </cell>
        </row>
        <row r="157">
          <cell r="A157" t="str">
            <v>Renato</v>
          </cell>
          <cell r="B157" t="str">
            <v>Campos</v>
          </cell>
          <cell r="E157">
            <v>22</v>
          </cell>
          <cell r="F157">
            <v>12</v>
          </cell>
          <cell r="G157">
            <v>25</v>
          </cell>
          <cell r="H157">
            <v>96</v>
          </cell>
          <cell r="I157">
            <v>94</v>
          </cell>
        </row>
        <row r="158">
          <cell r="A158" t="str">
            <v>Ricary</v>
          </cell>
          <cell r="B158" t="str">
            <v>Ribeiro</v>
          </cell>
          <cell r="E158">
            <v>1</v>
          </cell>
          <cell r="F158">
            <v>0</v>
          </cell>
          <cell r="G158">
            <v>5</v>
          </cell>
          <cell r="H158">
            <v>8</v>
          </cell>
          <cell r="I158">
            <v>20</v>
          </cell>
        </row>
        <row r="159">
          <cell r="A159" t="str">
            <v>Robert</v>
          </cell>
          <cell r="B159" t="str">
            <v>Santos</v>
          </cell>
          <cell r="E159">
            <v>0</v>
          </cell>
          <cell r="F159">
            <v>0</v>
          </cell>
          <cell r="G159">
            <v>2</v>
          </cell>
          <cell r="H159">
            <v>0</v>
          </cell>
          <cell r="I159">
            <v>6</v>
          </cell>
        </row>
        <row r="160">
          <cell r="A160" t="str">
            <v>Robson</v>
          </cell>
          <cell r="B160" t="str">
            <v>Pinho</v>
          </cell>
          <cell r="E160">
            <v>48</v>
          </cell>
          <cell r="F160">
            <v>6</v>
          </cell>
          <cell r="G160">
            <v>23</v>
          </cell>
          <cell r="H160">
            <v>324</v>
          </cell>
          <cell r="I160">
            <v>254</v>
          </cell>
        </row>
        <row r="161">
          <cell r="A161" t="str">
            <v>Rodrigo</v>
          </cell>
          <cell r="B161" t="str">
            <v>Lobo</v>
          </cell>
          <cell r="E161">
            <v>102</v>
          </cell>
          <cell r="F161">
            <v>48</v>
          </cell>
          <cell r="G161">
            <v>125</v>
          </cell>
          <cell r="H161">
            <v>337</v>
          </cell>
          <cell r="I161">
            <v>407</v>
          </cell>
        </row>
        <row r="162">
          <cell r="A162" t="str">
            <v>Rodrigo</v>
          </cell>
          <cell r="B162" t="str">
            <v>Santos</v>
          </cell>
          <cell r="E162">
            <v>89</v>
          </cell>
          <cell r="F162">
            <v>40</v>
          </cell>
          <cell r="G162">
            <v>134</v>
          </cell>
          <cell r="H162">
            <v>323</v>
          </cell>
          <cell r="I162">
            <v>463</v>
          </cell>
        </row>
        <row r="163">
          <cell r="A163" t="str">
            <v>Rônald</v>
          </cell>
          <cell r="B163" t="str">
            <v>Oliveira</v>
          </cell>
          <cell r="E163">
            <v>8</v>
          </cell>
          <cell r="F163">
            <v>4</v>
          </cell>
          <cell r="G163">
            <v>13</v>
          </cell>
          <cell r="H163">
            <v>25</v>
          </cell>
          <cell r="I163">
            <v>38</v>
          </cell>
        </row>
        <row r="164">
          <cell r="A164" t="str">
            <v>Saulo</v>
          </cell>
          <cell r="B164" t="str">
            <v>Frade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Sergião</v>
          </cell>
          <cell r="B165" t="str">
            <v>Silva</v>
          </cell>
          <cell r="E165">
            <v>2</v>
          </cell>
          <cell r="F165">
            <v>0</v>
          </cell>
          <cell r="G165">
            <v>4</v>
          </cell>
          <cell r="H165">
            <v>14</v>
          </cell>
          <cell r="I165">
            <v>20</v>
          </cell>
        </row>
        <row r="166">
          <cell r="A166" t="str">
            <v>Serginho</v>
          </cell>
          <cell r="B166" t="str">
            <v>Silva</v>
          </cell>
          <cell r="E166">
            <v>2</v>
          </cell>
          <cell r="F166">
            <v>0</v>
          </cell>
          <cell r="G166">
            <v>4</v>
          </cell>
          <cell r="H166">
            <v>15</v>
          </cell>
          <cell r="I166">
            <v>16</v>
          </cell>
        </row>
        <row r="167">
          <cell r="A167" t="str">
            <v>Sérgio</v>
          </cell>
          <cell r="B167" t="str">
            <v>Godoy</v>
          </cell>
          <cell r="E167">
            <v>21</v>
          </cell>
          <cell r="F167">
            <v>21</v>
          </cell>
          <cell r="G167">
            <v>74</v>
          </cell>
          <cell r="H167">
            <v>105</v>
          </cell>
          <cell r="I167">
            <v>234</v>
          </cell>
        </row>
        <row r="168">
          <cell r="A168" t="str">
            <v>Sílvio</v>
          </cell>
          <cell r="B168" t="str">
            <v>Fonseca</v>
          </cell>
          <cell r="E168">
            <v>541</v>
          </cell>
          <cell r="F168">
            <v>242</v>
          </cell>
          <cell r="G168">
            <v>559</v>
          </cell>
          <cell r="H168">
            <v>2490</v>
          </cell>
          <cell r="I168">
            <v>2726</v>
          </cell>
        </row>
        <row r="169">
          <cell r="A169" t="str">
            <v>Taylor</v>
          </cell>
          <cell r="B169" t="str">
            <v>Frázio</v>
          </cell>
          <cell r="E169">
            <v>49</v>
          </cell>
          <cell r="F169">
            <v>27</v>
          </cell>
          <cell r="G169">
            <v>61</v>
          </cell>
          <cell r="H169">
            <v>149</v>
          </cell>
          <cell r="I169">
            <v>188</v>
          </cell>
        </row>
        <row r="170">
          <cell r="A170" t="str">
            <v>Thiago</v>
          </cell>
          <cell r="B170" t="str">
            <v>Cardozo</v>
          </cell>
          <cell r="E170">
            <v>19</v>
          </cell>
          <cell r="F170">
            <v>14</v>
          </cell>
          <cell r="G170">
            <v>40</v>
          </cell>
          <cell r="H170">
            <v>41</v>
          </cell>
          <cell r="I170">
            <v>95</v>
          </cell>
        </row>
        <row r="171">
          <cell r="A171" t="str">
            <v>Thiago</v>
          </cell>
          <cell r="B171" t="str">
            <v>Naressi</v>
          </cell>
          <cell r="E171">
            <v>1</v>
          </cell>
          <cell r="F171">
            <v>1</v>
          </cell>
          <cell r="G171">
            <v>11</v>
          </cell>
          <cell r="H171">
            <v>6</v>
          </cell>
          <cell r="I171">
            <v>31</v>
          </cell>
        </row>
        <row r="172">
          <cell r="A172" t="str">
            <v>Tiago</v>
          </cell>
          <cell r="B172" t="str">
            <v>Spinelli</v>
          </cell>
          <cell r="E172">
            <v>4</v>
          </cell>
          <cell r="F172">
            <v>0</v>
          </cell>
          <cell r="G172">
            <v>2</v>
          </cell>
          <cell r="H172">
            <v>14</v>
          </cell>
          <cell r="I172">
            <v>14</v>
          </cell>
        </row>
        <row r="173">
          <cell r="A173" t="str">
            <v>Tom</v>
          </cell>
          <cell r="B173" t="str">
            <v>Pires</v>
          </cell>
          <cell r="E173">
            <v>13</v>
          </cell>
          <cell r="F173">
            <v>13</v>
          </cell>
          <cell r="G173">
            <v>77</v>
          </cell>
          <cell r="H173">
            <v>37</v>
          </cell>
          <cell r="I173">
            <v>173</v>
          </cell>
        </row>
        <row r="174">
          <cell r="A174" t="str">
            <v>Toninho</v>
          </cell>
          <cell r="B174" t="str">
            <v>Santos</v>
          </cell>
          <cell r="E174">
            <v>1</v>
          </cell>
          <cell r="F174">
            <v>1</v>
          </cell>
          <cell r="G174">
            <v>2</v>
          </cell>
          <cell r="H174">
            <v>8</v>
          </cell>
          <cell r="I174">
            <v>16</v>
          </cell>
        </row>
        <row r="175">
          <cell r="A175" t="str">
            <v>Valdinei</v>
          </cell>
          <cell r="B175" t="str">
            <v>Campos</v>
          </cell>
          <cell r="E175">
            <v>107</v>
          </cell>
          <cell r="F175">
            <v>55</v>
          </cell>
          <cell r="G175">
            <v>88</v>
          </cell>
          <cell r="H175">
            <v>411</v>
          </cell>
          <cell r="I175">
            <v>333</v>
          </cell>
        </row>
        <row r="176">
          <cell r="A176" t="str">
            <v>Vicente</v>
          </cell>
          <cell r="B176" t="str">
            <v>Muratore</v>
          </cell>
          <cell r="E176">
            <v>47</v>
          </cell>
          <cell r="F176">
            <v>18</v>
          </cell>
          <cell r="G176">
            <v>42</v>
          </cell>
          <cell r="H176">
            <v>312</v>
          </cell>
          <cell r="I176">
            <v>283</v>
          </cell>
        </row>
        <row r="177">
          <cell r="A177" t="str">
            <v>Vinícius</v>
          </cell>
          <cell r="B177" t="str">
            <v>Jabara</v>
          </cell>
          <cell r="E177">
            <v>45</v>
          </cell>
          <cell r="F177">
            <v>33</v>
          </cell>
          <cell r="G177">
            <v>59</v>
          </cell>
          <cell r="H177">
            <v>130</v>
          </cell>
          <cell r="I177">
            <v>164</v>
          </cell>
        </row>
        <row r="178">
          <cell r="A178" t="str">
            <v>Vinícius</v>
          </cell>
          <cell r="B178" t="str">
            <v>Muratore</v>
          </cell>
          <cell r="E178">
            <v>3</v>
          </cell>
          <cell r="F178">
            <v>4</v>
          </cell>
          <cell r="G178">
            <v>5</v>
          </cell>
          <cell r="H178">
            <v>29</v>
          </cell>
          <cell r="I178">
            <v>26</v>
          </cell>
        </row>
        <row r="179">
          <cell r="A179" t="str">
            <v>Vitor</v>
          </cell>
          <cell r="B179" t="str">
            <v>Silva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Vlad</v>
          </cell>
          <cell r="B180" t="str">
            <v>Betaressi</v>
          </cell>
          <cell r="E180">
            <v>13</v>
          </cell>
          <cell r="F180">
            <v>1</v>
          </cell>
          <cell r="G180">
            <v>10</v>
          </cell>
          <cell r="H180">
            <v>62</v>
          </cell>
          <cell r="I180">
            <v>55</v>
          </cell>
        </row>
        <row r="181">
          <cell r="A181" t="str">
            <v>Wagner</v>
          </cell>
          <cell r="B181" t="str">
            <v>Fernandes</v>
          </cell>
          <cell r="E181">
            <v>1</v>
          </cell>
          <cell r="F181">
            <v>3</v>
          </cell>
          <cell r="G181">
            <v>5</v>
          </cell>
          <cell r="H181">
            <v>5</v>
          </cell>
          <cell r="I181">
            <v>8</v>
          </cell>
        </row>
        <row r="182">
          <cell r="A182" t="str">
            <v>Waltinho</v>
          </cell>
          <cell r="B182" t="str">
            <v>Junior</v>
          </cell>
          <cell r="E182">
            <v>23</v>
          </cell>
          <cell r="F182">
            <v>16</v>
          </cell>
          <cell r="G182">
            <v>37</v>
          </cell>
          <cell r="H182">
            <v>116</v>
          </cell>
          <cell r="I182">
            <v>159</v>
          </cell>
        </row>
        <row r="183">
          <cell r="A183" t="str">
            <v>William</v>
          </cell>
          <cell r="B183" t="str">
            <v>Ibanhez</v>
          </cell>
          <cell r="E183">
            <v>11</v>
          </cell>
          <cell r="F183">
            <v>3</v>
          </cell>
          <cell r="G183">
            <v>5</v>
          </cell>
          <cell r="H183">
            <v>39</v>
          </cell>
          <cell r="I183">
            <v>27</v>
          </cell>
        </row>
        <row r="184">
          <cell r="A184" t="str">
            <v>Willian</v>
          </cell>
          <cell r="B184" t="str">
            <v>Germano</v>
          </cell>
          <cell r="E184">
            <v>39</v>
          </cell>
          <cell r="F184">
            <v>9</v>
          </cell>
          <cell r="G184">
            <v>23</v>
          </cell>
          <cell r="H184">
            <v>127</v>
          </cell>
          <cell r="I184">
            <v>91</v>
          </cell>
        </row>
        <row r="185">
          <cell r="A185" t="str">
            <v>Yan</v>
          </cell>
          <cell r="B185" t="str">
            <v>Martins</v>
          </cell>
          <cell r="E185">
            <v>20</v>
          </cell>
          <cell r="F185">
            <v>10</v>
          </cell>
          <cell r="G185">
            <v>29</v>
          </cell>
          <cell r="H185">
            <v>48</v>
          </cell>
          <cell r="I185">
            <v>73</v>
          </cell>
        </row>
        <row r="186">
          <cell r="A186" t="str">
            <v>Yuri</v>
          </cell>
          <cell r="B186" t="str">
            <v>Fonseca</v>
          </cell>
          <cell r="E186">
            <v>118</v>
          </cell>
          <cell r="F186">
            <v>24</v>
          </cell>
          <cell r="G186">
            <v>108</v>
          </cell>
          <cell r="H186">
            <v>396</v>
          </cell>
          <cell r="I186">
            <v>499</v>
          </cell>
        </row>
        <row r="187">
          <cell r="A187" t="str">
            <v>Zé</v>
          </cell>
          <cell r="B187" t="str">
            <v>Rúbens</v>
          </cell>
          <cell r="E187">
            <v>2</v>
          </cell>
          <cell r="F187">
            <v>2</v>
          </cell>
          <cell r="G187">
            <v>2</v>
          </cell>
          <cell r="H187">
            <v>15</v>
          </cell>
          <cell r="I187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ANTO-JUVENIL"/>
    </sheetNames>
    <sheetDataSet>
      <sheetData sheetId="0">
        <row r="3"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K5">
            <v>2</v>
          </cell>
          <cell r="AL5">
            <v>5</v>
          </cell>
          <cell r="AM5">
            <v>15</v>
          </cell>
          <cell r="AN5">
            <v>8</v>
          </cell>
          <cell r="AO5">
            <v>41</v>
          </cell>
        </row>
        <row r="6">
          <cell r="AK6">
            <v>50</v>
          </cell>
          <cell r="AL6">
            <v>36</v>
          </cell>
          <cell r="AM6">
            <v>58</v>
          </cell>
          <cell r="AN6">
            <v>143</v>
          </cell>
          <cell r="AO6">
            <v>162</v>
          </cell>
        </row>
        <row r="7">
          <cell r="AK7">
            <v>2</v>
          </cell>
          <cell r="AL7">
            <v>1</v>
          </cell>
          <cell r="AM7">
            <v>12</v>
          </cell>
          <cell r="AN7">
            <v>6</v>
          </cell>
          <cell r="AO7">
            <v>34</v>
          </cell>
        </row>
        <row r="8">
          <cell r="AK8">
            <v>0</v>
          </cell>
          <cell r="AL8">
            <v>1</v>
          </cell>
          <cell r="AM8">
            <v>7</v>
          </cell>
          <cell r="AN8">
            <v>1</v>
          </cell>
          <cell r="AO8">
            <v>21</v>
          </cell>
        </row>
        <row r="9">
          <cell r="AK9">
            <v>5</v>
          </cell>
          <cell r="AL9">
            <v>1</v>
          </cell>
          <cell r="AM9">
            <v>12</v>
          </cell>
          <cell r="AN9">
            <v>15</v>
          </cell>
          <cell r="AO9">
            <v>34</v>
          </cell>
        </row>
        <row r="10"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K13">
            <v>0</v>
          </cell>
          <cell r="AL13">
            <v>0</v>
          </cell>
          <cell r="AM13">
            <v>6</v>
          </cell>
          <cell r="AN13">
            <v>0</v>
          </cell>
          <cell r="AO13">
            <v>19</v>
          </cell>
        </row>
        <row r="14"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K15">
            <v>0</v>
          </cell>
          <cell r="AL15">
            <v>0</v>
          </cell>
          <cell r="AM15">
            <v>3</v>
          </cell>
          <cell r="AN15">
            <v>0</v>
          </cell>
          <cell r="AO15">
            <v>7</v>
          </cell>
        </row>
        <row r="16"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AK19">
            <v>53</v>
          </cell>
          <cell r="AL19">
            <v>17</v>
          </cell>
          <cell r="AM19">
            <v>39</v>
          </cell>
          <cell r="AN19">
            <v>166</v>
          </cell>
          <cell r="AO19">
            <v>119</v>
          </cell>
        </row>
        <row r="20">
          <cell r="AK20">
            <v>2</v>
          </cell>
          <cell r="AL20">
            <v>1</v>
          </cell>
          <cell r="AM20">
            <v>10</v>
          </cell>
          <cell r="AN20">
            <v>6</v>
          </cell>
          <cell r="AO20">
            <v>29</v>
          </cell>
        </row>
        <row r="21"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K23">
            <v>12</v>
          </cell>
          <cell r="AL23">
            <v>5</v>
          </cell>
          <cell r="AM23">
            <v>15</v>
          </cell>
          <cell r="AN23">
            <v>35</v>
          </cell>
          <cell r="AO23">
            <v>33</v>
          </cell>
        </row>
        <row r="24"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K29">
            <v>2</v>
          </cell>
          <cell r="AL29">
            <v>1</v>
          </cell>
          <cell r="AM29">
            <v>4</v>
          </cell>
          <cell r="AN29">
            <v>6</v>
          </cell>
          <cell r="AO29">
            <v>12</v>
          </cell>
        </row>
        <row r="30"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K36">
            <v>84</v>
          </cell>
          <cell r="AL36">
            <v>21</v>
          </cell>
          <cell r="AM36">
            <v>30</v>
          </cell>
          <cell r="AN36">
            <v>275</v>
          </cell>
          <cell r="AO36">
            <v>125</v>
          </cell>
        </row>
        <row r="37"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K38">
            <v>41</v>
          </cell>
          <cell r="AL38">
            <v>16</v>
          </cell>
          <cell r="AM38">
            <v>29</v>
          </cell>
          <cell r="AN38">
            <v>137</v>
          </cell>
          <cell r="AO38">
            <v>97</v>
          </cell>
        </row>
        <row r="39">
          <cell r="AK39">
            <v>49</v>
          </cell>
          <cell r="AL39">
            <v>30</v>
          </cell>
          <cell r="AM39">
            <v>51</v>
          </cell>
          <cell r="AN39">
            <v>132</v>
          </cell>
          <cell r="AO39">
            <v>128</v>
          </cell>
        </row>
        <row r="40"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K41">
            <v>13</v>
          </cell>
          <cell r="AL41">
            <v>14</v>
          </cell>
          <cell r="AM41">
            <v>19</v>
          </cell>
          <cell r="AN41">
            <v>27</v>
          </cell>
          <cell r="AO41">
            <v>57</v>
          </cell>
        </row>
        <row r="42">
          <cell r="AK42">
            <v>49</v>
          </cell>
          <cell r="AL42">
            <v>12</v>
          </cell>
          <cell r="AM42">
            <v>38</v>
          </cell>
          <cell r="AN42">
            <v>184</v>
          </cell>
          <cell r="AO42">
            <v>132</v>
          </cell>
        </row>
        <row r="43"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K45">
            <v>14</v>
          </cell>
          <cell r="AL45">
            <v>19</v>
          </cell>
          <cell r="AM45">
            <v>16</v>
          </cell>
          <cell r="AN45">
            <v>43</v>
          </cell>
          <cell r="AO45">
            <v>41</v>
          </cell>
        </row>
        <row r="46"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K48">
            <v>47</v>
          </cell>
          <cell r="AL48">
            <v>29</v>
          </cell>
          <cell r="AM48">
            <v>58</v>
          </cell>
          <cell r="AN48">
            <v>153</v>
          </cell>
          <cell r="AO48">
            <v>171</v>
          </cell>
        </row>
        <row r="49"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K52">
            <v>4</v>
          </cell>
          <cell r="AL52">
            <v>0</v>
          </cell>
          <cell r="AM52">
            <v>13</v>
          </cell>
          <cell r="AN52">
            <v>13</v>
          </cell>
          <cell r="AO52">
            <v>34</v>
          </cell>
        </row>
        <row r="53"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K60">
            <v>51</v>
          </cell>
          <cell r="AL60">
            <v>16</v>
          </cell>
          <cell r="AM60">
            <v>15</v>
          </cell>
          <cell r="AN60">
            <v>190</v>
          </cell>
          <cell r="AO60">
            <v>91</v>
          </cell>
        </row>
        <row r="61"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AK68">
            <v>34</v>
          </cell>
          <cell r="AL68">
            <v>20</v>
          </cell>
          <cell r="AM68">
            <v>45</v>
          </cell>
          <cell r="AN68">
            <v>137</v>
          </cell>
          <cell r="AO68">
            <v>159</v>
          </cell>
        </row>
        <row r="69"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AK70">
            <v>1</v>
          </cell>
          <cell r="AL70">
            <v>1</v>
          </cell>
          <cell r="AM70">
            <v>3</v>
          </cell>
          <cell r="AN70">
            <v>3</v>
          </cell>
          <cell r="AO70">
            <v>10</v>
          </cell>
        </row>
        <row r="71">
          <cell r="AK71">
            <v>3</v>
          </cell>
          <cell r="AL71">
            <v>3</v>
          </cell>
          <cell r="AM71">
            <v>18</v>
          </cell>
          <cell r="AN71">
            <v>14</v>
          </cell>
          <cell r="AO71">
            <v>57</v>
          </cell>
        </row>
        <row r="72"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AK79">
            <v>12</v>
          </cell>
          <cell r="AL79">
            <v>7</v>
          </cell>
          <cell r="AM79">
            <v>33</v>
          </cell>
          <cell r="AN79">
            <v>39</v>
          </cell>
          <cell r="AO79">
            <v>84</v>
          </cell>
        </row>
        <row r="80">
          <cell r="AK80">
            <v>5</v>
          </cell>
          <cell r="AL80">
            <v>7</v>
          </cell>
          <cell r="AM80">
            <v>6</v>
          </cell>
          <cell r="AN80">
            <v>17</v>
          </cell>
          <cell r="AO80">
            <v>19</v>
          </cell>
        </row>
        <row r="81"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AK88">
            <v>0</v>
          </cell>
          <cell r="AL88">
            <v>1</v>
          </cell>
          <cell r="AM88">
            <v>1</v>
          </cell>
          <cell r="AN88">
            <v>1</v>
          </cell>
          <cell r="AO88">
            <v>2</v>
          </cell>
        </row>
        <row r="89">
          <cell r="AK89">
            <v>2</v>
          </cell>
          <cell r="AL89">
            <v>2</v>
          </cell>
          <cell r="AM89">
            <v>17</v>
          </cell>
          <cell r="AN89">
            <v>6</v>
          </cell>
          <cell r="AO89">
            <v>45</v>
          </cell>
        </row>
        <row r="90"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AK93">
            <v>19</v>
          </cell>
          <cell r="AL93">
            <v>8</v>
          </cell>
          <cell r="AM93">
            <v>11</v>
          </cell>
          <cell r="AN93">
            <v>54</v>
          </cell>
          <cell r="AO93">
            <v>39</v>
          </cell>
        </row>
        <row r="94">
          <cell r="AK94">
            <v>0</v>
          </cell>
          <cell r="AL94">
            <v>3</v>
          </cell>
          <cell r="AM94">
            <v>15</v>
          </cell>
          <cell r="AN94">
            <v>2</v>
          </cell>
          <cell r="AO94">
            <v>39</v>
          </cell>
        </row>
        <row r="95">
          <cell r="AK95">
            <v>49</v>
          </cell>
          <cell r="AL95">
            <v>25</v>
          </cell>
          <cell r="AM95">
            <v>15</v>
          </cell>
          <cell r="AN95">
            <v>173</v>
          </cell>
          <cell r="AO95">
            <v>100</v>
          </cell>
        </row>
        <row r="96"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AK97">
            <v>54</v>
          </cell>
          <cell r="AL97">
            <v>17</v>
          </cell>
          <cell r="AM97">
            <v>25</v>
          </cell>
          <cell r="AN97">
            <v>167</v>
          </cell>
          <cell r="AO97">
            <v>74</v>
          </cell>
        </row>
        <row r="98"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AK99">
            <v>18</v>
          </cell>
          <cell r="AL99">
            <v>16</v>
          </cell>
          <cell r="AM99">
            <v>25</v>
          </cell>
          <cell r="AN99">
            <v>49</v>
          </cell>
          <cell r="AO99">
            <v>73</v>
          </cell>
        </row>
        <row r="100"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AK102">
            <v>50</v>
          </cell>
          <cell r="AL102">
            <v>19</v>
          </cell>
          <cell r="AM102">
            <v>32</v>
          </cell>
          <cell r="AN102">
            <v>138</v>
          </cell>
          <cell r="AO102">
            <v>117</v>
          </cell>
        </row>
        <row r="103"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AK104">
            <v>61</v>
          </cell>
          <cell r="AL104">
            <v>16</v>
          </cell>
          <cell r="AM104">
            <v>22</v>
          </cell>
          <cell r="AN104">
            <v>177</v>
          </cell>
          <cell r="AO104">
            <v>72</v>
          </cell>
        </row>
        <row r="105">
          <cell r="AK105">
            <v>0</v>
          </cell>
          <cell r="AL105">
            <v>1</v>
          </cell>
          <cell r="AM105">
            <v>2</v>
          </cell>
          <cell r="AN105">
            <v>0</v>
          </cell>
          <cell r="AO105">
            <v>6</v>
          </cell>
        </row>
        <row r="106"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AK112">
            <v>8</v>
          </cell>
          <cell r="AL112">
            <v>1</v>
          </cell>
          <cell r="AM112">
            <v>10</v>
          </cell>
          <cell r="AN112">
            <v>18</v>
          </cell>
          <cell r="AO112">
            <v>24</v>
          </cell>
        </row>
        <row r="113"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</row>
        <row r="114"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</row>
        <row r="117">
          <cell r="AK117">
            <v>8</v>
          </cell>
          <cell r="AL117">
            <v>6</v>
          </cell>
          <cell r="AM117">
            <v>25</v>
          </cell>
          <cell r="AN117">
            <v>24</v>
          </cell>
          <cell r="AO117">
            <v>71</v>
          </cell>
        </row>
        <row r="118"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AK119">
            <v>2</v>
          </cell>
          <cell r="AL119">
            <v>3</v>
          </cell>
          <cell r="AM119">
            <v>6</v>
          </cell>
          <cell r="AN119">
            <v>6</v>
          </cell>
          <cell r="AO119">
            <v>11</v>
          </cell>
        </row>
        <row r="120"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</row>
        <row r="121"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5"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</row>
        <row r="127"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  <row r="130"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</row>
        <row r="132"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</row>
        <row r="133"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</row>
        <row r="134"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</row>
        <row r="135"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</row>
        <row r="136">
          <cell r="AK136">
            <v>5</v>
          </cell>
          <cell r="AL136">
            <v>6</v>
          </cell>
          <cell r="AM136">
            <v>7</v>
          </cell>
          <cell r="AN136">
            <v>17</v>
          </cell>
          <cell r="AO136">
            <v>17</v>
          </cell>
        </row>
        <row r="137">
          <cell r="AK137">
            <v>4</v>
          </cell>
          <cell r="AL137">
            <v>3</v>
          </cell>
          <cell r="AM137">
            <v>10</v>
          </cell>
          <cell r="AN137">
            <v>10</v>
          </cell>
          <cell r="AO137">
            <v>26</v>
          </cell>
        </row>
        <row r="138">
          <cell r="AK138">
            <v>2</v>
          </cell>
          <cell r="AL138">
            <v>3</v>
          </cell>
          <cell r="AM138">
            <v>12</v>
          </cell>
          <cell r="AN138">
            <v>11</v>
          </cell>
          <cell r="AO138">
            <v>39</v>
          </cell>
        </row>
        <row r="139"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</row>
        <row r="141"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</row>
        <row r="142"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3"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</row>
        <row r="144">
          <cell r="AK144">
            <v>24</v>
          </cell>
          <cell r="AL144">
            <v>6</v>
          </cell>
          <cell r="AM144">
            <v>27</v>
          </cell>
          <cell r="AN144">
            <v>70</v>
          </cell>
          <cell r="AO144">
            <v>81</v>
          </cell>
        </row>
        <row r="145"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</row>
        <row r="146"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</row>
        <row r="147">
          <cell r="AK147">
            <v>59</v>
          </cell>
          <cell r="AL147">
            <v>20</v>
          </cell>
          <cell r="AM147">
            <v>15</v>
          </cell>
          <cell r="AN147">
            <v>201</v>
          </cell>
          <cell r="AO147">
            <v>103</v>
          </cell>
        </row>
        <row r="148"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49"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</row>
        <row r="150"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</row>
        <row r="151">
          <cell r="AK151">
            <v>46</v>
          </cell>
          <cell r="AL151">
            <v>15</v>
          </cell>
          <cell r="AM151">
            <v>17</v>
          </cell>
          <cell r="AN151">
            <v>212</v>
          </cell>
          <cell r="AO151">
            <v>120</v>
          </cell>
        </row>
        <row r="152"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</row>
        <row r="153"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</row>
        <row r="154"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</row>
        <row r="155"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</row>
        <row r="156"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7"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AK159">
            <v>15</v>
          </cell>
          <cell r="AL159">
            <v>15</v>
          </cell>
          <cell r="AM159">
            <v>16</v>
          </cell>
          <cell r="AN159">
            <v>39</v>
          </cell>
          <cell r="AO159">
            <v>41</v>
          </cell>
        </row>
        <row r="160"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1"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</row>
        <row r="162"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</row>
        <row r="164">
          <cell r="AK164">
            <v>10</v>
          </cell>
          <cell r="AL164">
            <v>2</v>
          </cell>
          <cell r="AM164">
            <v>9</v>
          </cell>
          <cell r="AN164">
            <v>34</v>
          </cell>
          <cell r="AO164">
            <v>29</v>
          </cell>
        </row>
        <row r="165"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</row>
        <row r="166"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68"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</row>
        <row r="169"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</row>
        <row r="170"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3"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</row>
        <row r="177"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</row>
        <row r="178">
          <cell r="AK178">
            <v>37</v>
          </cell>
          <cell r="AL178">
            <v>11</v>
          </cell>
          <cell r="AM178">
            <v>16</v>
          </cell>
          <cell r="AN178">
            <v>115</v>
          </cell>
          <cell r="AO178">
            <v>62</v>
          </cell>
        </row>
        <row r="179">
          <cell r="AK179">
            <v>3</v>
          </cell>
          <cell r="AL179">
            <v>2</v>
          </cell>
          <cell r="AM179">
            <v>6</v>
          </cell>
          <cell r="AN179">
            <v>9</v>
          </cell>
          <cell r="AO179">
            <v>15</v>
          </cell>
        </row>
        <row r="180"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</row>
        <row r="183"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4"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5"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6">
          <cell r="AK186">
            <v>81</v>
          </cell>
          <cell r="AL186">
            <v>30</v>
          </cell>
          <cell r="AM186">
            <v>56</v>
          </cell>
          <cell r="AN186">
            <v>254</v>
          </cell>
          <cell r="AO186">
            <v>156</v>
          </cell>
        </row>
        <row r="187"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PFM"/>
    </sheetNames>
    <sheetDataSet>
      <sheetData sheetId="0">
        <row r="3"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K10">
            <v>3</v>
          </cell>
          <cell r="AL10">
            <v>0</v>
          </cell>
          <cell r="AM10">
            <v>2</v>
          </cell>
          <cell r="AN10">
            <v>10</v>
          </cell>
          <cell r="AO10">
            <v>10</v>
          </cell>
        </row>
        <row r="11"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K18">
            <v>10</v>
          </cell>
          <cell r="AL18">
            <v>5</v>
          </cell>
          <cell r="AM18">
            <v>14</v>
          </cell>
          <cell r="AN18">
            <v>70</v>
          </cell>
          <cell r="AO18">
            <v>81</v>
          </cell>
        </row>
        <row r="19">
          <cell r="AK19">
            <v>0</v>
          </cell>
          <cell r="AL19">
            <v>1</v>
          </cell>
          <cell r="AM19">
            <v>2</v>
          </cell>
          <cell r="AN19">
            <v>4</v>
          </cell>
          <cell r="AO19">
            <v>10</v>
          </cell>
        </row>
        <row r="20"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K23">
            <v>3</v>
          </cell>
          <cell r="AL23">
            <v>0</v>
          </cell>
          <cell r="AM23">
            <v>7</v>
          </cell>
          <cell r="AN23">
            <v>12</v>
          </cell>
          <cell r="AO23">
            <v>30</v>
          </cell>
        </row>
        <row r="24"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K36">
            <v>66</v>
          </cell>
          <cell r="AL36">
            <v>20</v>
          </cell>
          <cell r="AM36">
            <v>41</v>
          </cell>
          <cell r="AN36">
            <v>388</v>
          </cell>
          <cell r="AO36">
            <v>324</v>
          </cell>
        </row>
        <row r="37"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K42">
            <v>109</v>
          </cell>
          <cell r="AL42">
            <v>33</v>
          </cell>
          <cell r="AM42">
            <v>55</v>
          </cell>
          <cell r="AN42">
            <v>744</v>
          </cell>
          <cell r="AO42">
            <v>626</v>
          </cell>
        </row>
        <row r="43"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K48">
            <v>12</v>
          </cell>
          <cell r="AL48">
            <v>10</v>
          </cell>
          <cell r="AM48">
            <v>24</v>
          </cell>
          <cell r="AN48">
            <v>76</v>
          </cell>
          <cell r="AO48">
            <v>103</v>
          </cell>
        </row>
        <row r="49"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K53">
            <v>0</v>
          </cell>
          <cell r="AL53">
            <v>0</v>
          </cell>
          <cell r="AM53">
            <v>7</v>
          </cell>
          <cell r="AN53">
            <v>0</v>
          </cell>
          <cell r="AO53">
            <v>21</v>
          </cell>
        </row>
        <row r="54"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K55">
            <v>100</v>
          </cell>
          <cell r="AL55">
            <v>25</v>
          </cell>
          <cell r="AM55">
            <v>65</v>
          </cell>
          <cell r="AN55">
            <v>686</v>
          </cell>
          <cell r="AO55">
            <v>570</v>
          </cell>
        </row>
        <row r="56"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K60">
            <v>100</v>
          </cell>
          <cell r="AL60">
            <v>27</v>
          </cell>
          <cell r="AM60">
            <v>39</v>
          </cell>
          <cell r="AN60">
            <v>600</v>
          </cell>
          <cell r="AO60">
            <v>410</v>
          </cell>
        </row>
        <row r="61"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AK68">
            <v>5</v>
          </cell>
          <cell r="AL68">
            <v>4</v>
          </cell>
          <cell r="AM68">
            <v>12</v>
          </cell>
          <cell r="AN68">
            <v>52</v>
          </cell>
          <cell r="AO68">
            <v>71</v>
          </cell>
        </row>
        <row r="69"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AK76">
            <v>15</v>
          </cell>
          <cell r="AL76">
            <v>4</v>
          </cell>
          <cell r="AM76">
            <v>15</v>
          </cell>
          <cell r="AN76">
            <v>93</v>
          </cell>
          <cell r="AO76">
            <v>96</v>
          </cell>
        </row>
        <row r="77"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  <row r="90"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AK95">
            <v>4</v>
          </cell>
          <cell r="AL95">
            <v>1</v>
          </cell>
          <cell r="AM95">
            <v>9</v>
          </cell>
          <cell r="AN95">
            <v>28</v>
          </cell>
          <cell r="AO95">
            <v>44</v>
          </cell>
        </row>
        <row r="96"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AK97">
            <v>5</v>
          </cell>
          <cell r="AL97">
            <v>6</v>
          </cell>
          <cell r="AM97">
            <v>14</v>
          </cell>
          <cell r="AN97">
            <v>58</v>
          </cell>
          <cell r="AO97">
            <v>85</v>
          </cell>
        </row>
        <row r="98"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AK113">
            <v>3</v>
          </cell>
          <cell r="AL113">
            <v>2</v>
          </cell>
          <cell r="AM113">
            <v>16</v>
          </cell>
          <cell r="AN113">
            <v>31</v>
          </cell>
          <cell r="AO113">
            <v>79</v>
          </cell>
        </row>
        <row r="114"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</row>
        <row r="117"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</row>
        <row r="120"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</row>
        <row r="121"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5"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</row>
        <row r="127"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  <row r="130"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</row>
        <row r="132"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</row>
        <row r="133"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</row>
        <row r="134"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</row>
        <row r="135"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</row>
        <row r="136"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7"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</row>
        <row r="138"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</row>
        <row r="139"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</row>
        <row r="141"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</row>
        <row r="142"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3"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</row>
        <row r="144">
          <cell r="AK144">
            <v>13</v>
          </cell>
          <cell r="AL144">
            <v>9</v>
          </cell>
          <cell r="AM144">
            <v>39</v>
          </cell>
          <cell r="AN144">
            <v>103</v>
          </cell>
          <cell r="AO144">
            <v>157</v>
          </cell>
        </row>
        <row r="145"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</row>
        <row r="146"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</row>
        <row r="147">
          <cell r="AK147">
            <v>49</v>
          </cell>
          <cell r="AL147">
            <v>17</v>
          </cell>
          <cell r="AM147">
            <v>70</v>
          </cell>
          <cell r="AN147">
            <v>321</v>
          </cell>
          <cell r="AO147">
            <v>363</v>
          </cell>
        </row>
        <row r="148">
          <cell r="AK148">
            <v>1</v>
          </cell>
          <cell r="AL148">
            <v>1</v>
          </cell>
          <cell r="AM148">
            <v>5</v>
          </cell>
          <cell r="AN148">
            <v>14</v>
          </cell>
          <cell r="AO148">
            <v>25</v>
          </cell>
        </row>
        <row r="149"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</row>
        <row r="150"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</row>
        <row r="151">
          <cell r="AK151">
            <v>72</v>
          </cell>
          <cell r="AL151">
            <v>29</v>
          </cell>
          <cell r="AM151">
            <v>49</v>
          </cell>
          <cell r="AN151">
            <v>388</v>
          </cell>
          <cell r="AO151">
            <v>423</v>
          </cell>
        </row>
        <row r="152"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</row>
        <row r="153"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</row>
        <row r="154">
          <cell r="AK154">
            <v>13</v>
          </cell>
          <cell r="AL154">
            <v>7</v>
          </cell>
          <cell r="AM154">
            <v>22</v>
          </cell>
          <cell r="AN154">
            <v>67</v>
          </cell>
          <cell r="AO154">
            <v>87</v>
          </cell>
        </row>
        <row r="155"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</row>
        <row r="156"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7"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</row>
        <row r="160"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1"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</row>
        <row r="162"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</row>
        <row r="164"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</row>
        <row r="165"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</row>
        <row r="166"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68"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</row>
        <row r="169"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</row>
        <row r="170"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AK172">
            <v>10</v>
          </cell>
          <cell r="AL172">
            <v>4</v>
          </cell>
          <cell r="AM172">
            <v>12</v>
          </cell>
          <cell r="AN172">
            <v>72</v>
          </cell>
          <cell r="AO172">
            <v>81</v>
          </cell>
        </row>
        <row r="173"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AK176">
            <v>2</v>
          </cell>
          <cell r="AL176">
            <v>2</v>
          </cell>
          <cell r="AM176">
            <v>10</v>
          </cell>
          <cell r="AN176">
            <v>25</v>
          </cell>
          <cell r="AO176">
            <v>56</v>
          </cell>
        </row>
        <row r="177"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</row>
        <row r="178">
          <cell r="AK178">
            <v>2</v>
          </cell>
          <cell r="AL178">
            <v>1</v>
          </cell>
          <cell r="AM178">
            <v>4</v>
          </cell>
          <cell r="AN178">
            <v>13</v>
          </cell>
          <cell r="AO178">
            <v>25</v>
          </cell>
        </row>
        <row r="179"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</row>
        <row r="180"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AK182">
            <v>0</v>
          </cell>
          <cell r="AL182">
            <v>1</v>
          </cell>
          <cell r="AM182">
            <v>13</v>
          </cell>
          <cell r="AN182">
            <v>11</v>
          </cell>
          <cell r="AO182">
            <v>61</v>
          </cell>
        </row>
        <row r="183"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4"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5"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6"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</row>
        <row r="187"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TOVALE"/>
    </sheetNames>
    <sheetDataSet>
      <sheetData sheetId="0">
        <row r="3"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K18">
            <v>81</v>
          </cell>
          <cell r="AL18">
            <v>23</v>
          </cell>
          <cell r="AM18">
            <v>27</v>
          </cell>
          <cell r="AN18">
            <v>433</v>
          </cell>
          <cell r="AO18">
            <v>292</v>
          </cell>
        </row>
        <row r="19">
          <cell r="AK19">
            <v>6</v>
          </cell>
          <cell r="AL19">
            <v>2</v>
          </cell>
          <cell r="AM19">
            <v>5</v>
          </cell>
          <cell r="AN19">
            <v>24</v>
          </cell>
          <cell r="AO19">
            <v>24</v>
          </cell>
        </row>
        <row r="20"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K24">
            <v>1</v>
          </cell>
          <cell r="AL24">
            <v>3</v>
          </cell>
          <cell r="AM24">
            <v>7</v>
          </cell>
          <cell r="AN24">
            <v>8</v>
          </cell>
          <cell r="AO24">
            <v>15</v>
          </cell>
        </row>
        <row r="25"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K36">
            <v>118</v>
          </cell>
          <cell r="AL36">
            <v>34</v>
          </cell>
          <cell r="AM36">
            <v>64</v>
          </cell>
          <cell r="AN36">
            <v>881</v>
          </cell>
          <cell r="AO36">
            <v>696</v>
          </cell>
        </row>
        <row r="37"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K42">
            <v>81</v>
          </cell>
          <cell r="AL42">
            <v>14</v>
          </cell>
          <cell r="AM42">
            <v>46</v>
          </cell>
          <cell r="AN42">
            <v>531</v>
          </cell>
          <cell r="AO42">
            <v>445</v>
          </cell>
        </row>
        <row r="43"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K48">
            <v>4</v>
          </cell>
          <cell r="AL48">
            <v>4</v>
          </cell>
          <cell r="AM48">
            <v>8</v>
          </cell>
          <cell r="AN48">
            <v>26</v>
          </cell>
          <cell r="AO48">
            <v>39</v>
          </cell>
        </row>
        <row r="49"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K53">
            <v>3</v>
          </cell>
          <cell r="AL53">
            <v>4</v>
          </cell>
          <cell r="AM53">
            <v>6</v>
          </cell>
          <cell r="AN53">
            <v>20</v>
          </cell>
          <cell r="AO53">
            <v>26</v>
          </cell>
        </row>
        <row r="54"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K55">
            <v>161</v>
          </cell>
          <cell r="AL55">
            <v>29</v>
          </cell>
          <cell r="AM55">
            <v>50</v>
          </cell>
          <cell r="AN55">
            <v>977</v>
          </cell>
          <cell r="AO55">
            <v>646</v>
          </cell>
        </row>
        <row r="56"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K60">
            <v>55</v>
          </cell>
          <cell r="AL60">
            <v>14</v>
          </cell>
          <cell r="AM60">
            <v>23</v>
          </cell>
          <cell r="AN60">
            <v>313</v>
          </cell>
          <cell r="AO60">
            <v>232</v>
          </cell>
        </row>
        <row r="61"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  <row r="90"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AK102">
            <v>3</v>
          </cell>
          <cell r="AL102">
            <v>2</v>
          </cell>
          <cell r="AM102">
            <v>5</v>
          </cell>
          <cell r="AN102">
            <v>13</v>
          </cell>
          <cell r="AO102">
            <v>17</v>
          </cell>
        </row>
        <row r="103"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AK104">
            <v>12</v>
          </cell>
          <cell r="AL104">
            <v>5</v>
          </cell>
          <cell r="AM104">
            <v>9</v>
          </cell>
          <cell r="AN104">
            <v>67</v>
          </cell>
          <cell r="AO104">
            <v>59</v>
          </cell>
        </row>
        <row r="105"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AK108">
            <v>6</v>
          </cell>
          <cell r="AL108">
            <v>1</v>
          </cell>
          <cell r="AM108">
            <v>4</v>
          </cell>
          <cell r="AN108">
            <v>14</v>
          </cell>
          <cell r="AO108">
            <v>7</v>
          </cell>
        </row>
        <row r="109"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AK113">
            <v>1</v>
          </cell>
          <cell r="AL113">
            <v>2</v>
          </cell>
          <cell r="AM113">
            <v>9</v>
          </cell>
          <cell r="AN113">
            <v>1</v>
          </cell>
          <cell r="AO113">
            <v>37</v>
          </cell>
        </row>
        <row r="114"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AK116">
            <v>3</v>
          </cell>
          <cell r="AL116">
            <v>1</v>
          </cell>
          <cell r="AM116">
            <v>1</v>
          </cell>
          <cell r="AN116">
            <v>6</v>
          </cell>
          <cell r="AO116">
            <v>8</v>
          </cell>
        </row>
        <row r="117"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</row>
        <row r="120"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</row>
        <row r="121"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5"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</row>
        <row r="127"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  <row r="130"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</row>
        <row r="132"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</row>
        <row r="133"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</row>
        <row r="134"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</row>
        <row r="135"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</row>
        <row r="136"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7"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</row>
        <row r="138"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</row>
        <row r="139"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</row>
        <row r="141"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</row>
        <row r="142"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3"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</row>
        <row r="144">
          <cell r="AK144">
            <v>9</v>
          </cell>
          <cell r="AL144">
            <v>3</v>
          </cell>
          <cell r="AM144">
            <v>8</v>
          </cell>
          <cell r="AN144">
            <v>38</v>
          </cell>
          <cell r="AO144">
            <v>33</v>
          </cell>
        </row>
        <row r="145"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</row>
        <row r="146">
          <cell r="AK146">
            <v>6</v>
          </cell>
          <cell r="AL146">
            <v>2</v>
          </cell>
          <cell r="AM146">
            <v>2</v>
          </cell>
          <cell r="AN146">
            <v>29</v>
          </cell>
          <cell r="AO146">
            <v>12</v>
          </cell>
        </row>
        <row r="147">
          <cell r="AK147">
            <v>91</v>
          </cell>
          <cell r="AL147">
            <v>31</v>
          </cell>
          <cell r="AM147">
            <v>51</v>
          </cell>
          <cell r="AN147">
            <v>654</v>
          </cell>
          <cell r="AO147">
            <v>441</v>
          </cell>
        </row>
        <row r="148"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49">
          <cell r="AK149">
            <v>5</v>
          </cell>
          <cell r="AL149">
            <v>2</v>
          </cell>
          <cell r="AM149">
            <v>3</v>
          </cell>
          <cell r="AN149">
            <v>19</v>
          </cell>
          <cell r="AO149">
            <v>10</v>
          </cell>
        </row>
        <row r="150"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</row>
        <row r="151">
          <cell r="AK151">
            <v>68</v>
          </cell>
          <cell r="AL151">
            <v>21</v>
          </cell>
          <cell r="AM151">
            <v>38</v>
          </cell>
          <cell r="AN151">
            <v>483</v>
          </cell>
          <cell r="AO151">
            <v>368</v>
          </cell>
        </row>
        <row r="152"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</row>
        <row r="153"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</row>
        <row r="154">
          <cell r="AK154">
            <v>87</v>
          </cell>
          <cell r="AL154">
            <v>25</v>
          </cell>
          <cell r="AM154">
            <v>64</v>
          </cell>
          <cell r="AN154">
            <v>450</v>
          </cell>
          <cell r="AO154">
            <v>339</v>
          </cell>
        </row>
        <row r="155"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</row>
        <row r="156"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7"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</row>
        <row r="160">
          <cell r="AK160">
            <v>17</v>
          </cell>
          <cell r="AL160">
            <v>4</v>
          </cell>
          <cell r="AM160">
            <v>12</v>
          </cell>
          <cell r="AN160">
            <v>127</v>
          </cell>
          <cell r="AO160">
            <v>97</v>
          </cell>
        </row>
        <row r="161"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</row>
        <row r="162"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</row>
        <row r="164"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</row>
        <row r="165"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</row>
        <row r="166"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68"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</row>
        <row r="169"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</row>
        <row r="170"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3"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AK176">
            <v>2</v>
          </cell>
          <cell r="AL176">
            <v>1</v>
          </cell>
          <cell r="AM176">
            <v>0</v>
          </cell>
          <cell r="AN176">
            <v>11</v>
          </cell>
          <cell r="AO176">
            <v>5</v>
          </cell>
        </row>
        <row r="177">
          <cell r="AK177">
            <v>2</v>
          </cell>
          <cell r="AL177">
            <v>2</v>
          </cell>
          <cell r="AM177">
            <v>1</v>
          </cell>
          <cell r="AN177">
            <v>2</v>
          </cell>
          <cell r="AO177">
            <v>1</v>
          </cell>
        </row>
        <row r="178"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79"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</row>
        <row r="180"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</row>
        <row r="183"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4"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5"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6"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</row>
        <row r="187"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ONAIS"/>
    </sheetNames>
    <sheetDataSet>
      <sheetData sheetId="0">
        <row r="3"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</row>
        <row r="4"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AK18">
            <v>46</v>
          </cell>
          <cell r="AL18">
            <v>6</v>
          </cell>
          <cell r="AM18">
            <v>27</v>
          </cell>
          <cell r="AN18">
            <v>259</v>
          </cell>
          <cell r="AO18">
            <v>183</v>
          </cell>
        </row>
        <row r="19"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0"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</row>
        <row r="21"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AK36">
            <v>23</v>
          </cell>
          <cell r="AL36">
            <v>7</v>
          </cell>
          <cell r="AM36">
            <v>16</v>
          </cell>
          <cell r="AN36">
            <v>127</v>
          </cell>
          <cell r="AO36">
            <v>120</v>
          </cell>
        </row>
        <row r="37"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K42">
            <v>24</v>
          </cell>
          <cell r="AL42">
            <v>7</v>
          </cell>
          <cell r="AM42">
            <v>10</v>
          </cell>
          <cell r="AN42">
            <v>117</v>
          </cell>
          <cell r="AO42">
            <v>52</v>
          </cell>
        </row>
        <row r="43"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AK55">
            <v>46</v>
          </cell>
          <cell r="AL55">
            <v>9</v>
          </cell>
          <cell r="AM55">
            <v>14</v>
          </cell>
          <cell r="AN55">
            <v>240</v>
          </cell>
          <cell r="AO55">
            <v>145</v>
          </cell>
        </row>
        <row r="56"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K60">
            <v>41</v>
          </cell>
          <cell r="AL60">
            <v>7</v>
          </cell>
          <cell r="AM60">
            <v>8</v>
          </cell>
          <cell r="AN60">
            <v>239</v>
          </cell>
          <cell r="AO60">
            <v>127</v>
          </cell>
        </row>
        <row r="61"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  <row r="90"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AK97">
            <v>2</v>
          </cell>
          <cell r="AL97">
            <v>1</v>
          </cell>
          <cell r="AM97">
            <v>6</v>
          </cell>
          <cell r="AN97">
            <v>13</v>
          </cell>
          <cell r="AO97">
            <v>29</v>
          </cell>
        </row>
        <row r="98"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AK113">
            <v>1</v>
          </cell>
          <cell r="AL113">
            <v>0</v>
          </cell>
          <cell r="AM113">
            <v>5</v>
          </cell>
          <cell r="AN113">
            <v>5</v>
          </cell>
          <cell r="AO113">
            <v>23</v>
          </cell>
        </row>
        <row r="114"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</row>
        <row r="117"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</row>
        <row r="120"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</row>
        <row r="121"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5"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</row>
        <row r="127"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  <row r="130"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</row>
        <row r="131"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</row>
        <row r="132"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</row>
        <row r="133"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</row>
        <row r="134"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</row>
        <row r="135"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</row>
        <row r="136"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</row>
        <row r="137"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</row>
        <row r="138"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</row>
        <row r="139"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</row>
        <row r="141"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</row>
        <row r="142"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</row>
        <row r="143"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</row>
        <row r="144"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</row>
        <row r="145"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</row>
        <row r="146"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</row>
        <row r="147">
          <cell r="AK147">
            <v>14</v>
          </cell>
          <cell r="AL147">
            <v>3</v>
          </cell>
          <cell r="AM147">
            <v>7</v>
          </cell>
          <cell r="AN147">
            <v>74</v>
          </cell>
          <cell r="AO147">
            <v>59</v>
          </cell>
        </row>
        <row r="148"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</row>
        <row r="149"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</row>
        <row r="150"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</row>
        <row r="151"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</row>
        <row r="152"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</row>
        <row r="153"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</row>
        <row r="154">
          <cell r="AK154">
            <v>13</v>
          </cell>
          <cell r="AL154">
            <v>5</v>
          </cell>
          <cell r="AM154">
            <v>8</v>
          </cell>
          <cell r="AN154">
            <v>68</v>
          </cell>
          <cell r="AO154">
            <v>55</v>
          </cell>
        </row>
        <row r="155"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</row>
        <row r="156"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</row>
        <row r="157"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</row>
        <row r="158"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</row>
        <row r="159"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</row>
        <row r="160"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</row>
        <row r="161"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</row>
        <row r="162"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</row>
        <row r="163"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</row>
        <row r="164"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</row>
        <row r="165"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</row>
        <row r="166"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</row>
        <row r="167"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</row>
        <row r="168"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</row>
        <row r="169"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</row>
        <row r="170"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</row>
        <row r="171"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</row>
        <row r="172"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</row>
        <row r="173"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</row>
        <row r="174"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</row>
        <row r="175"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</row>
        <row r="176">
          <cell r="AK176">
            <v>16</v>
          </cell>
          <cell r="AL176">
            <v>4</v>
          </cell>
          <cell r="AM176">
            <v>7</v>
          </cell>
          <cell r="AN176">
            <v>79</v>
          </cell>
          <cell r="AO176">
            <v>46</v>
          </cell>
        </row>
        <row r="177"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</row>
        <row r="178"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</row>
        <row r="179"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</row>
        <row r="180"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</row>
        <row r="181"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</row>
        <row r="182"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</row>
        <row r="183"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</row>
        <row r="184"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</row>
        <row r="185"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</row>
        <row r="186"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</row>
        <row r="187"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9.140625" style="1" customWidth="1"/>
    <col min="3" max="16" width="8.28125" style="1" customWidth="1"/>
    <col min="17" max="16384" width="9.140625" style="1" customWidth="1"/>
  </cols>
  <sheetData>
    <row r="1" spans="1:16" ht="13.5" thickBot="1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2" spans="1:16" ht="13.5" thickBot="1">
      <c r="A2" s="14" t="s">
        <v>13</v>
      </c>
      <c r="B2" s="14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14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</row>
    <row r="3" spans="1:16" ht="13.5" thickTop="1">
      <c r="A3" s="5" t="str">
        <f>'[1]TOTAL'!A3</f>
        <v>Abner</v>
      </c>
      <c r="B3" s="5" t="str">
        <f>'[1]TOTAL'!B3</f>
        <v>Salomão</v>
      </c>
      <c r="C3" s="12">
        <f>E3+F3+G3</f>
        <v>11</v>
      </c>
      <c r="D3" s="2">
        <f>(E3*3)+F3</f>
        <v>1</v>
      </c>
      <c r="E3" s="6">
        <f>'[2]INFANTO-JUVENIL'!AK3+'[1]TOTAL'!E3+'[3]FPFM'!AK3+'[4]LITOVALE'!AK3+'[5]REGIONAIS'!AK3</f>
        <v>0</v>
      </c>
      <c r="F3" s="7">
        <f>'[2]INFANTO-JUVENIL'!AL3+'[1]TOTAL'!F3+'[3]FPFM'!AL3+'[4]LITOVALE'!AL3+'[5]REGIONAIS'!AL3</f>
        <v>1</v>
      </c>
      <c r="G3" s="8">
        <f>'[2]INFANTO-JUVENIL'!AM3+'[1]TOTAL'!G3+'[3]FPFM'!AM3+'[4]LITOVALE'!AM3+'[5]REGIONAIS'!AM3</f>
        <v>10</v>
      </c>
      <c r="H3" s="9">
        <f>'[2]INFANTO-JUVENIL'!AN3+'[1]TOTAL'!H3+'[3]FPFM'!AN3+'[4]LITOVALE'!AN3+'[5]REGIONAIS'!AN3</f>
        <v>3</v>
      </c>
      <c r="I3" s="13">
        <f>'[2]INFANTO-JUVENIL'!AO3+'[1]TOTAL'!I3+'[3]FPFM'!AO3+'[4]LITOVALE'!AO3+'[5]REGIONAIS'!AO3</f>
        <v>32</v>
      </c>
      <c r="J3" s="10">
        <f>H3-I3</f>
        <v>-29</v>
      </c>
      <c r="K3" s="3">
        <f>IF(C3&lt;&gt;0,(E3/C3*100),0)</f>
        <v>0</v>
      </c>
      <c r="L3" s="3">
        <f>IF(C3&lt;&gt;0,(F3/C3*100),0)</f>
        <v>9.090909090909092</v>
      </c>
      <c r="M3" s="3">
        <f>IF(C3&lt;&gt;0,(G3/C3*100),0)</f>
        <v>90.9090909090909</v>
      </c>
      <c r="N3" s="3">
        <f>IF(C3&lt;&gt;0,(H3/C3),0)</f>
        <v>0.2727272727272727</v>
      </c>
      <c r="O3" s="3">
        <f>IF(C3&lt;&gt;0,(I3/C3),0)</f>
        <v>2.909090909090909</v>
      </c>
      <c r="P3" s="3">
        <f>IF(C3&lt;&gt;0,(D3/(C3*3)*100),0)</f>
        <v>3.0303030303030303</v>
      </c>
    </row>
    <row r="4" spans="1:16" ht="12.75">
      <c r="A4" s="5" t="str">
        <f>'[1]TOTAL'!A4</f>
        <v>Adauto</v>
      </c>
      <c r="B4" s="5" t="str">
        <f>'[1]TOTAL'!B4</f>
        <v>Júlio</v>
      </c>
      <c r="C4" s="12">
        <f aca="true" t="shared" si="0" ref="C4:C67">E4+F4+G4</f>
        <v>254</v>
      </c>
      <c r="D4" s="2">
        <f aca="true" t="shared" si="1" ref="D4:D67">(E4*3)+F4</f>
        <v>441</v>
      </c>
      <c r="E4" s="6">
        <f>'[2]INFANTO-JUVENIL'!AK4+'[1]TOTAL'!E4+'[3]FPFM'!AK4+'[4]LITOVALE'!AK4+'[5]REGIONAIS'!AK4</f>
        <v>131</v>
      </c>
      <c r="F4" s="7">
        <f>'[2]INFANTO-JUVENIL'!AL4+'[1]TOTAL'!F4+'[3]FPFM'!AL4+'[4]LITOVALE'!AL4+'[5]REGIONAIS'!AL4</f>
        <v>48</v>
      </c>
      <c r="G4" s="8">
        <f>'[2]INFANTO-JUVENIL'!AM4+'[1]TOTAL'!G4+'[3]FPFM'!AM4+'[4]LITOVALE'!AM4+'[5]REGIONAIS'!AM4</f>
        <v>75</v>
      </c>
      <c r="H4" s="9">
        <f>'[2]INFANTO-JUVENIL'!AN4+'[1]TOTAL'!H4+'[3]FPFM'!AN4+'[4]LITOVALE'!AN4+'[5]REGIONAIS'!AN4</f>
        <v>612</v>
      </c>
      <c r="I4" s="13">
        <f>'[2]INFANTO-JUVENIL'!AO4+'[1]TOTAL'!I4+'[3]FPFM'!AO4+'[4]LITOVALE'!AO4+'[5]REGIONAIS'!AO4</f>
        <v>378</v>
      </c>
      <c r="J4" s="10">
        <f aca="true" t="shared" si="2" ref="J4:J67">H4-I4</f>
        <v>234</v>
      </c>
      <c r="K4" s="3">
        <f aca="true" t="shared" si="3" ref="K4:K67">IF(C4&lt;&gt;0,(E4/C4*100),0)</f>
        <v>51.574803149606296</v>
      </c>
      <c r="L4" s="3">
        <f aca="true" t="shared" si="4" ref="L4:L67">IF(C4&lt;&gt;0,(F4/C4*100),0)</f>
        <v>18.89763779527559</v>
      </c>
      <c r="M4" s="3">
        <f aca="true" t="shared" si="5" ref="M4:M67">IF(C4&lt;&gt;0,(G4/C4*100),0)</f>
        <v>29.527559055118108</v>
      </c>
      <c r="N4" s="3">
        <f aca="true" t="shared" si="6" ref="N4:N67">IF(C4&lt;&gt;0,(H4/C4),0)</f>
        <v>2.409448818897638</v>
      </c>
      <c r="O4" s="3">
        <f aca="true" t="shared" si="7" ref="O4:O67">IF(C4&lt;&gt;0,(I4/C4),0)</f>
        <v>1.4881889763779528</v>
      </c>
      <c r="P4" s="3">
        <f aca="true" t="shared" si="8" ref="P4:P67">IF(C4&lt;&gt;0,(D4/(C4*3)*100),0)</f>
        <v>57.874015748031496</v>
      </c>
    </row>
    <row r="5" spans="1:16" ht="12.75">
      <c r="A5" s="5" t="str">
        <f>'[1]TOTAL'!A5</f>
        <v>Ademílson</v>
      </c>
      <c r="B5" s="5" t="str">
        <f>'[1]TOTAL'!B5</f>
        <v>Santos</v>
      </c>
      <c r="C5" s="12">
        <f t="shared" si="0"/>
        <v>22</v>
      </c>
      <c r="D5" s="2">
        <f t="shared" si="1"/>
        <v>11</v>
      </c>
      <c r="E5" s="6">
        <f>'[2]INFANTO-JUVENIL'!AK5+'[1]TOTAL'!E5+'[3]FPFM'!AK5+'[4]LITOVALE'!AK5+'[5]REGIONAIS'!AK5</f>
        <v>2</v>
      </c>
      <c r="F5" s="7">
        <f>'[2]INFANTO-JUVENIL'!AL5+'[1]TOTAL'!F5+'[3]FPFM'!AL5+'[4]LITOVALE'!AL5+'[5]REGIONAIS'!AL5</f>
        <v>5</v>
      </c>
      <c r="G5" s="8">
        <f>'[2]INFANTO-JUVENIL'!AM5+'[1]TOTAL'!G5+'[3]FPFM'!AM5+'[4]LITOVALE'!AM5+'[5]REGIONAIS'!AM5</f>
        <v>15</v>
      </c>
      <c r="H5" s="9">
        <f>'[2]INFANTO-JUVENIL'!AN5+'[1]TOTAL'!H5+'[3]FPFM'!AN5+'[4]LITOVALE'!AN5+'[5]REGIONAIS'!AN5</f>
        <v>8</v>
      </c>
      <c r="I5" s="13">
        <f>'[2]INFANTO-JUVENIL'!AO5+'[1]TOTAL'!I5+'[3]FPFM'!AO5+'[4]LITOVALE'!AO5+'[5]REGIONAIS'!AO5</f>
        <v>41</v>
      </c>
      <c r="J5" s="10">
        <f t="shared" si="2"/>
        <v>-33</v>
      </c>
      <c r="K5" s="3">
        <f t="shared" si="3"/>
        <v>9.090909090909092</v>
      </c>
      <c r="L5" s="3">
        <f t="shared" si="4"/>
        <v>22.727272727272727</v>
      </c>
      <c r="M5" s="3">
        <f t="shared" si="5"/>
        <v>68.18181818181817</v>
      </c>
      <c r="N5" s="3">
        <f t="shared" si="6"/>
        <v>0.36363636363636365</v>
      </c>
      <c r="O5" s="3">
        <f t="shared" si="7"/>
        <v>1.8636363636363635</v>
      </c>
      <c r="P5" s="3">
        <f t="shared" si="8"/>
        <v>16.666666666666664</v>
      </c>
    </row>
    <row r="6" spans="1:16" ht="12.75">
      <c r="A6" s="5" t="str">
        <f>'[1]TOTAL'!A6</f>
        <v>Afonso</v>
      </c>
      <c r="B6" s="5" t="str">
        <f>'[1]TOTAL'!B6</f>
        <v>Henrique</v>
      </c>
      <c r="C6" s="12">
        <f t="shared" si="0"/>
        <v>159</v>
      </c>
      <c r="D6" s="2">
        <f t="shared" si="1"/>
        <v>203</v>
      </c>
      <c r="E6" s="6">
        <f>'[2]INFANTO-JUVENIL'!AK6+'[1]TOTAL'!E6+'[3]FPFM'!AK6+'[4]LITOVALE'!AK6+'[5]REGIONAIS'!AK6</f>
        <v>55</v>
      </c>
      <c r="F6" s="7">
        <f>'[2]INFANTO-JUVENIL'!AL6+'[1]TOTAL'!F6+'[3]FPFM'!AL6+'[4]LITOVALE'!AL6+'[5]REGIONAIS'!AL6</f>
        <v>38</v>
      </c>
      <c r="G6" s="8">
        <f>'[2]INFANTO-JUVENIL'!AM6+'[1]TOTAL'!G6+'[3]FPFM'!AM6+'[4]LITOVALE'!AM6+'[5]REGIONAIS'!AM6</f>
        <v>66</v>
      </c>
      <c r="H6" s="9">
        <f>'[2]INFANTO-JUVENIL'!AN6+'[1]TOTAL'!H6+'[3]FPFM'!AN6+'[4]LITOVALE'!AN6+'[5]REGIONAIS'!AN6</f>
        <v>162</v>
      </c>
      <c r="I6" s="13">
        <f>'[2]INFANTO-JUVENIL'!AO6+'[1]TOTAL'!I6+'[3]FPFM'!AO6+'[4]LITOVALE'!AO6+'[5]REGIONAIS'!AO6</f>
        <v>186</v>
      </c>
      <c r="J6" s="10">
        <f t="shared" si="2"/>
        <v>-24</v>
      </c>
      <c r="K6" s="3">
        <f t="shared" si="3"/>
        <v>34.59119496855346</v>
      </c>
      <c r="L6" s="3">
        <f t="shared" si="4"/>
        <v>23.89937106918239</v>
      </c>
      <c r="M6" s="3">
        <f t="shared" si="5"/>
        <v>41.509433962264154</v>
      </c>
      <c r="N6" s="3">
        <f t="shared" si="6"/>
        <v>1.0188679245283019</v>
      </c>
      <c r="O6" s="3">
        <f t="shared" si="7"/>
        <v>1.169811320754717</v>
      </c>
      <c r="P6" s="3">
        <f t="shared" si="8"/>
        <v>42.55765199161425</v>
      </c>
    </row>
    <row r="7" spans="1:16" ht="12.75">
      <c r="A7" s="5" t="str">
        <f>'[1]TOTAL'!A7</f>
        <v>Alan</v>
      </c>
      <c r="B7" s="5" t="str">
        <f>'[1]TOTAL'!B7</f>
        <v>Rodinei</v>
      </c>
      <c r="C7" s="12">
        <f t="shared" si="0"/>
        <v>15</v>
      </c>
      <c r="D7" s="2">
        <f t="shared" si="1"/>
        <v>7</v>
      </c>
      <c r="E7" s="6">
        <f>'[2]INFANTO-JUVENIL'!AK7+'[1]TOTAL'!E7+'[3]FPFM'!AK7+'[4]LITOVALE'!AK7+'[5]REGIONAIS'!AK7</f>
        <v>2</v>
      </c>
      <c r="F7" s="7">
        <f>'[2]INFANTO-JUVENIL'!AL7+'[1]TOTAL'!F7+'[3]FPFM'!AL7+'[4]LITOVALE'!AL7+'[5]REGIONAIS'!AL7</f>
        <v>1</v>
      </c>
      <c r="G7" s="8">
        <f>'[2]INFANTO-JUVENIL'!AM7+'[1]TOTAL'!G7+'[3]FPFM'!AM7+'[4]LITOVALE'!AM7+'[5]REGIONAIS'!AM7</f>
        <v>12</v>
      </c>
      <c r="H7" s="9">
        <f>'[2]INFANTO-JUVENIL'!AN7+'[1]TOTAL'!H7+'[3]FPFM'!AN7+'[4]LITOVALE'!AN7+'[5]REGIONAIS'!AN7</f>
        <v>6</v>
      </c>
      <c r="I7" s="13">
        <f>'[2]INFANTO-JUVENIL'!AO7+'[1]TOTAL'!I7+'[3]FPFM'!AO7+'[4]LITOVALE'!AO7+'[5]REGIONAIS'!AO7</f>
        <v>34</v>
      </c>
      <c r="J7" s="10">
        <f t="shared" si="2"/>
        <v>-28</v>
      </c>
      <c r="K7" s="3">
        <f t="shared" si="3"/>
        <v>13.333333333333334</v>
      </c>
      <c r="L7" s="3">
        <f t="shared" si="4"/>
        <v>6.666666666666667</v>
      </c>
      <c r="M7" s="3">
        <f t="shared" si="5"/>
        <v>80</v>
      </c>
      <c r="N7" s="3">
        <f t="shared" si="6"/>
        <v>0.4</v>
      </c>
      <c r="O7" s="3">
        <f t="shared" si="7"/>
        <v>2.2666666666666666</v>
      </c>
      <c r="P7" s="3">
        <f t="shared" si="8"/>
        <v>15.555555555555555</v>
      </c>
    </row>
    <row r="8" spans="1:16" ht="12.75">
      <c r="A8" s="5" t="str">
        <f>'[1]TOTAL'!A8</f>
        <v>Alef</v>
      </c>
      <c r="B8" s="5" t="str">
        <f>'[1]TOTAL'!B8</f>
        <v>Maciel</v>
      </c>
      <c r="C8" s="12">
        <f t="shared" si="0"/>
        <v>8</v>
      </c>
      <c r="D8" s="2">
        <f t="shared" si="1"/>
        <v>1</v>
      </c>
      <c r="E8" s="6">
        <f>'[2]INFANTO-JUVENIL'!AK8+'[1]TOTAL'!E8+'[3]FPFM'!AK8+'[4]LITOVALE'!AK8+'[5]REGIONAIS'!AK8</f>
        <v>0</v>
      </c>
      <c r="F8" s="7">
        <f>'[2]INFANTO-JUVENIL'!AL8+'[1]TOTAL'!F8+'[3]FPFM'!AL8+'[4]LITOVALE'!AL8+'[5]REGIONAIS'!AL8</f>
        <v>1</v>
      </c>
      <c r="G8" s="8">
        <f>'[2]INFANTO-JUVENIL'!AM8+'[1]TOTAL'!G8+'[3]FPFM'!AM8+'[4]LITOVALE'!AM8+'[5]REGIONAIS'!AM8</f>
        <v>7</v>
      </c>
      <c r="H8" s="9">
        <f>'[2]INFANTO-JUVENIL'!AN8+'[1]TOTAL'!H8+'[3]FPFM'!AN8+'[4]LITOVALE'!AN8+'[5]REGIONAIS'!AN8</f>
        <v>1</v>
      </c>
      <c r="I8" s="13">
        <f>'[2]INFANTO-JUVENIL'!AO8+'[1]TOTAL'!I8+'[3]FPFM'!AO8+'[4]LITOVALE'!AO8+'[5]REGIONAIS'!AO8</f>
        <v>21</v>
      </c>
      <c r="J8" s="10">
        <f t="shared" si="2"/>
        <v>-20</v>
      </c>
      <c r="K8" s="3">
        <f t="shared" si="3"/>
        <v>0</v>
      </c>
      <c r="L8" s="3">
        <f t="shared" si="4"/>
        <v>12.5</v>
      </c>
      <c r="M8" s="3">
        <f t="shared" si="5"/>
        <v>87.5</v>
      </c>
      <c r="N8" s="3">
        <f t="shared" si="6"/>
        <v>0.125</v>
      </c>
      <c r="O8" s="3">
        <f t="shared" si="7"/>
        <v>2.625</v>
      </c>
      <c r="P8" s="3">
        <f t="shared" si="8"/>
        <v>4.166666666666666</v>
      </c>
    </row>
    <row r="9" spans="1:16" ht="12.75">
      <c r="A9" s="5" t="str">
        <f>'[1]TOTAL'!A9</f>
        <v>Alex</v>
      </c>
      <c r="B9" s="5" t="str">
        <f>'[1]TOTAL'!B9</f>
        <v>Tadioto</v>
      </c>
      <c r="C9" s="12">
        <f t="shared" si="0"/>
        <v>18</v>
      </c>
      <c r="D9" s="2">
        <f t="shared" si="1"/>
        <v>16</v>
      </c>
      <c r="E9" s="6">
        <f>'[2]INFANTO-JUVENIL'!AK9+'[1]TOTAL'!E9+'[3]FPFM'!AK9+'[4]LITOVALE'!AK9+'[5]REGIONAIS'!AK9</f>
        <v>5</v>
      </c>
      <c r="F9" s="7">
        <f>'[2]INFANTO-JUVENIL'!AL9+'[1]TOTAL'!F9+'[3]FPFM'!AL9+'[4]LITOVALE'!AL9+'[5]REGIONAIS'!AL9</f>
        <v>1</v>
      </c>
      <c r="G9" s="8">
        <f>'[2]INFANTO-JUVENIL'!AM9+'[1]TOTAL'!G9+'[3]FPFM'!AM9+'[4]LITOVALE'!AM9+'[5]REGIONAIS'!AM9</f>
        <v>12</v>
      </c>
      <c r="H9" s="9">
        <f>'[2]INFANTO-JUVENIL'!AN9+'[1]TOTAL'!H9+'[3]FPFM'!AN9+'[4]LITOVALE'!AN9+'[5]REGIONAIS'!AN9</f>
        <v>15</v>
      </c>
      <c r="I9" s="13">
        <f>'[2]INFANTO-JUVENIL'!AO9+'[1]TOTAL'!I9+'[3]FPFM'!AO9+'[4]LITOVALE'!AO9+'[5]REGIONAIS'!AO9</f>
        <v>34</v>
      </c>
      <c r="J9" s="10">
        <f t="shared" si="2"/>
        <v>-19</v>
      </c>
      <c r="K9" s="3">
        <f t="shared" si="3"/>
        <v>27.77777777777778</v>
      </c>
      <c r="L9" s="3">
        <f t="shared" si="4"/>
        <v>5.555555555555555</v>
      </c>
      <c r="M9" s="3">
        <f t="shared" si="5"/>
        <v>66.66666666666666</v>
      </c>
      <c r="N9" s="3">
        <f t="shared" si="6"/>
        <v>0.8333333333333334</v>
      </c>
      <c r="O9" s="3">
        <f t="shared" si="7"/>
        <v>1.8888888888888888</v>
      </c>
      <c r="P9" s="3">
        <f t="shared" si="8"/>
        <v>29.629629629629626</v>
      </c>
    </row>
    <row r="10" spans="1:16" ht="12.75">
      <c r="A10" s="5" t="str">
        <f>'[1]TOTAL'!A10</f>
        <v>Alexandre</v>
      </c>
      <c r="B10" s="5" t="str">
        <f>'[1]TOTAL'!B10</f>
        <v>Augusto</v>
      </c>
      <c r="C10" s="12">
        <f t="shared" si="0"/>
        <v>488</v>
      </c>
      <c r="D10" s="2">
        <f t="shared" si="1"/>
        <v>770</v>
      </c>
      <c r="E10" s="6">
        <f>'[2]INFANTO-JUVENIL'!AK10+'[1]TOTAL'!E10+'[3]FPFM'!AK10+'[4]LITOVALE'!AK10+'[5]REGIONAIS'!AK10</f>
        <v>230</v>
      </c>
      <c r="F10" s="7">
        <f>'[2]INFANTO-JUVENIL'!AL10+'[1]TOTAL'!F10+'[3]FPFM'!AL10+'[4]LITOVALE'!AL10+'[5]REGIONAIS'!AL10</f>
        <v>80</v>
      </c>
      <c r="G10" s="8">
        <f>'[2]INFANTO-JUVENIL'!AM10+'[1]TOTAL'!G10+'[3]FPFM'!AM10+'[4]LITOVALE'!AM10+'[5]REGIONAIS'!AM10</f>
        <v>178</v>
      </c>
      <c r="H10" s="9">
        <f>'[2]INFANTO-JUVENIL'!AN10+'[1]TOTAL'!H10+'[3]FPFM'!AN10+'[4]LITOVALE'!AN10+'[5]REGIONAIS'!AN10</f>
        <v>933</v>
      </c>
      <c r="I10" s="13">
        <f>'[2]INFANTO-JUVENIL'!AO10+'[1]TOTAL'!I10+'[3]FPFM'!AO10+'[4]LITOVALE'!AO10+'[5]REGIONAIS'!AO10</f>
        <v>778</v>
      </c>
      <c r="J10" s="10">
        <f t="shared" si="2"/>
        <v>155</v>
      </c>
      <c r="K10" s="3">
        <f t="shared" si="3"/>
        <v>47.13114754098361</v>
      </c>
      <c r="L10" s="3">
        <f t="shared" si="4"/>
        <v>16.39344262295082</v>
      </c>
      <c r="M10" s="3">
        <f t="shared" si="5"/>
        <v>36.47540983606557</v>
      </c>
      <c r="N10" s="3">
        <f t="shared" si="6"/>
        <v>1.9118852459016393</v>
      </c>
      <c r="O10" s="3">
        <f t="shared" si="7"/>
        <v>1.5942622950819672</v>
      </c>
      <c r="P10" s="3">
        <f t="shared" si="8"/>
        <v>52.595628415300546</v>
      </c>
    </row>
    <row r="11" spans="1:16" ht="12.75">
      <c r="A11" s="5" t="str">
        <f>'[1]TOTAL'!A11</f>
        <v>Alexandre</v>
      </c>
      <c r="B11" s="5" t="str">
        <f>'[1]TOTAL'!B11</f>
        <v>Losca</v>
      </c>
      <c r="C11" s="12">
        <f t="shared" si="0"/>
        <v>10</v>
      </c>
      <c r="D11" s="2">
        <f t="shared" si="1"/>
        <v>4</v>
      </c>
      <c r="E11" s="6">
        <f>'[2]INFANTO-JUVENIL'!AK11+'[1]TOTAL'!E11+'[3]FPFM'!AK11+'[4]LITOVALE'!AK11+'[5]REGIONAIS'!AK11</f>
        <v>1</v>
      </c>
      <c r="F11" s="7">
        <f>'[2]INFANTO-JUVENIL'!AL11+'[1]TOTAL'!F11+'[3]FPFM'!AL11+'[4]LITOVALE'!AL11+'[5]REGIONAIS'!AL11</f>
        <v>1</v>
      </c>
      <c r="G11" s="8">
        <f>'[2]INFANTO-JUVENIL'!AM11+'[1]TOTAL'!G11+'[3]FPFM'!AM11+'[4]LITOVALE'!AM11+'[5]REGIONAIS'!AM11</f>
        <v>8</v>
      </c>
      <c r="H11" s="9">
        <f>'[2]INFANTO-JUVENIL'!AN11+'[1]TOTAL'!H11+'[3]FPFM'!AN11+'[4]LITOVALE'!AN11+'[5]REGIONAIS'!AN11</f>
        <v>19</v>
      </c>
      <c r="I11" s="13">
        <f>'[2]INFANTO-JUVENIL'!AO11+'[1]TOTAL'!I11+'[3]FPFM'!AO11+'[4]LITOVALE'!AO11+'[5]REGIONAIS'!AO11</f>
        <v>31</v>
      </c>
      <c r="J11" s="10">
        <f t="shared" si="2"/>
        <v>-12</v>
      </c>
      <c r="K11" s="3">
        <f t="shared" si="3"/>
        <v>10</v>
      </c>
      <c r="L11" s="3">
        <f t="shared" si="4"/>
        <v>10</v>
      </c>
      <c r="M11" s="3">
        <f t="shared" si="5"/>
        <v>80</v>
      </c>
      <c r="N11" s="3">
        <f t="shared" si="6"/>
        <v>1.9</v>
      </c>
      <c r="O11" s="3">
        <f t="shared" si="7"/>
        <v>3.1</v>
      </c>
      <c r="P11" s="3">
        <f t="shared" si="8"/>
        <v>13.333333333333334</v>
      </c>
    </row>
    <row r="12" spans="1:16" ht="12.75">
      <c r="A12" s="5" t="str">
        <f>'[1]TOTAL'!A12</f>
        <v>Alexandre</v>
      </c>
      <c r="B12" s="5" t="str">
        <f>'[1]TOTAL'!B12</f>
        <v>Schon</v>
      </c>
      <c r="C12" s="12">
        <f t="shared" si="0"/>
        <v>35</v>
      </c>
      <c r="D12" s="2">
        <f t="shared" si="1"/>
        <v>70</v>
      </c>
      <c r="E12" s="6">
        <f>'[2]INFANTO-JUVENIL'!AK12+'[1]TOTAL'!E12+'[3]FPFM'!AK12+'[4]LITOVALE'!AK12+'[5]REGIONAIS'!AK12</f>
        <v>22</v>
      </c>
      <c r="F12" s="7">
        <f>'[2]INFANTO-JUVENIL'!AL12+'[1]TOTAL'!F12+'[3]FPFM'!AL12+'[4]LITOVALE'!AL12+'[5]REGIONAIS'!AL12</f>
        <v>4</v>
      </c>
      <c r="G12" s="8">
        <f>'[2]INFANTO-JUVENIL'!AM12+'[1]TOTAL'!G12+'[3]FPFM'!AM12+'[4]LITOVALE'!AM12+'[5]REGIONAIS'!AM12</f>
        <v>9</v>
      </c>
      <c r="H12" s="9">
        <f>'[2]INFANTO-JUVENIL'!AN12+'[1]TOTAL'!H12+'[3]FPFM'!AN12+'[4]LITOVALE'!AN12+'[5]REGIONAIS'!AN12</f>
        <v>131</v>
      </c>
      <c r="I12" s="13">
        <f>'[2]INFANTO-JUVENIL'!AO12+'[1]TOTAL'!I12+'[3]FPFM'!AO12+'[4]LITOVALE'!AO12+'[5]REGIONAIS'!AO12</f>
        <v>98</v>
      </c>
      <c r="J12" s="10">
        <f t="shared" si="2"/>
        <v>33</v>
      </c>
      <c r="K12" s="3">
        <f t="shared" si="3"/>
        <v>62.857142857142854</v>
      </c>
      <c r="L12" s="3">
        <f t="shared" si="4"/>
        <v>11.428571428571429</v>
      </c>
      <c r="M12" s="3">
        <f t="shared" si="5"/>
        <v>25.71428571428571</v>
      </c>
      <c r="N12" s="3">
        <f t="shared" si="6"/>
        <v>3.742857142857143</v>
      </c>
      <c r="O12" s="3">
        <f t="shared" si="7"/>
        <v>2.8</v>
      </c>
      <c r="P12" s="3">
        <f t="shared" si="8"/>
        <v>66.66666666666666</v>
      </c>
    </row>
    <row r="13" spans="1:16" ht="12.75">
      <c r="A13" s="5" t="str">
        <f>'[1]TOTAL'!A13</f>
        <v>Alisson</v>
      </c>
      <c r="B13" s="5" t="str">
        <f>'[1]TOTAL'!B13</f>
        <v>Alves  </v>
      </c>
      <c r="C13" s="12">
        <f t="shared" si="0"/>
        <v>6</v>
      </c>
      <c r="D13" s="2">
        <f t="shared" si="1"/>
        <v>0</v>
      </c>
      <c r="E13" s="6">
        <f>'[2]INFANTO-JUVENIL'!AK13+'[1]TOTAL'!E13+'[3]FPFM'!AK13+'[4]LITOVALE'!AK13+'[5]REGIONAIS'!AK13</f>
        <v>0</v>
      </c>
      <c r="F13" s="7">
        <f>'[2]INFANTO-JUVENIL'!AL13+'[1]TOTAL'!F13+'[3]FPFM'!AL13+'[4]LITOVALE'!AL13+'[5]REGIONAIS'!AL13</f>
        <v>0</v>
      </c>
      <c r="G13" s="8">
        <f>'[2]INFANTO-JUVENIL'!AM13+'[1]TOTAL'!G13+'[3]FPFM'!AM13+'[4]LITOVALE'!AM13+'[5]REGIONAIS'!AM13</f>
        <v>6</v>
      </c>
      <c r="H13" s="9">
        <f>'[2]INFANTO-JUVENIL'!AN13+'[1]TOTAL'!H13+'[3]FPFM'!AN13+'[4]LITOVALE'!AN13+'[5]REGIONAIS'!AN13</f>
        <v>0</v>
      </c>
      <c r="I13" s="13">
        <f>'[2]INFANTO-JUVENIL'!AO13+'[1]TOTAL'!I13+'[3]FPFM'!AO13+'[4]LITOVALE'!AO13+'[5]REGIONAIS'!AO13</f>
        <v>19</v>
      </c>
      <c r="J13" s="10">
        <f t="shared" si="2"/>
        <v>-19</v>
      </c>
      <c r="K13" s="3">
        <f t="shared" si="3"/>
        <v>0</v>
      </c>
      <c r="L13" s="3">
        <f t="shared" si="4"/>
        <v>0</v>
      </c>
      <c r="M13" s="3">
        <f t="shared" si="5"/>
        <v>100</v>
      </c>
      <c r="N13" s="3">
        <f t="shared" si="6"/>
        <v>0</v>
      </c>
      <c r="O13" s="3">
        <f t="shared" si="7"/>
        <v>3.1666666666666665</v>
      </c>
      <c r="P13" s="3">
        <f t="shared" si="8"/>
        <v>0</v>
      </c>
    </row>
    <row r="14" spans="1:16" ht="12.75">
      <c r="A14" s="5" t="str">
        <f>'[1]TOTAL'!A14</f>
        <v>Almir</v>
      </c>
      <c r="B14" s="5" t="str">
        <f>'[1]TOTAL'!B14</f>
        <v>Corrêa</v>
      </c>
      <c r="C14" s="12">
        <f t="shared" si="0"/>
        <v>5</v>
      </c>
      <c r="D14" s="2">
        <f t="shared" si="1"/>
        <v>0</v>
      </c>
      <c r="E14" s="6">
        <f>'[2]INFANTO-JUVENIL'!AK14+'[1]TOTAL'!E14+'[3]FPFM'!AK14+'[4]LITOVALE'!AK14+'[5]REGIONAIS'!AK14</f>
        <v>0</v>
      </c>
      <c r="F14" s="7">
        <f>'[2]INFANTO-JUVENIL'!AL14+'[1]TOTAL'!F14+'[3]FPFM'!AL14+'[4]LITOVALE'!AL14+'[5]REGIONAIS'!AL14</f>
        <v>0</v>
      </c>
      <c r="G14" s="8">
        <f>'[2]INFANTO-JUVENIL'!AM14+'[1]TOTAL'!G14+'[3]FPFM'!AM14+'[4]LITOVALE'!AM14+'[5]REGIONAIS'!AM14</f>
        <v>5</v>
      </c>
      <c r="H14" s="9">
        <f>'[2]INFANTO-JUVENIL'!AN14+'[1]TOTAL'!H14+'[3]FPFM'!AN14+'[4]LITOVALE'!AN14+'[5]REGIONAIS'!AN14</f>
        <v>0</v>
      </c>
      <c r="I14" s="13">
        <f>'[2]INFANTO-JUVENIL'!AO14+'[1]TOTAL'!I14+'[3]FPFM'!AO14+'[4]LITOVALE'!AO14+'[5]REGIONAIS'!AO14</f>
        <v>10</v>
      </c>
      <c r="J14" s="10">
        <f t="shared" si="2"/>
        <v>-10</v>
      </c>
      <c r="K14" s="3">
        <f t="shared" si="3"/>
        <v>0</v>
      </c>
      <c r="L14" s="3">
        <f t="shared" si="4"/>
        <v>0</v>
      </c>
      <c r="M14" s="3">
        <f t="shared" si="5"/>
        <v>100</v>
      </c>
      <c r="N14" s="3">
        <f t="shared" si="6"/>
        <v>0</v>
      </c>
      <c r="O14" s="3">
        <f t="shared" si="7"/>
        <v>2</v>
      </c>
      <c r="P14" s="3">
        <f t="shared" si="8"/>
        <v>0</v>
      </c>
    </row>
    <row r="15" spans="1:16" ht="12.75">
      <c r="A15" s="5" t="str">
        <f>'[1]TOTAL'!A15</f>
        <v>Andeferson</v>
      </c>
      <c r="B15" s="5" t="str">
        <f>'[1]TOTAL'!B15</f>
        <v>Lemos</v>
      </c>
      <c r="C15" s="12">
        <f t="shared" si="0"/>
        <v>3</v>
      </c>
      <c r="D15" s="2">
        <f t="shared" si="1"/>
        <v>0</v>
      </c>
      <c r="E15" s="6">
        <f>'[2]INFANTO-JUVENIL'!AK15+'[1]TOTAL'!E15+'[3]FPFM'!AK15+'[4]LITOVALE'!AK15+'[5]REGIONAIS'!AK15</f>
        <v>0</v>
      </c>
      <c r="F15" s="7">
        <f>'[2]INFANTO-JUVENIL'!AL15+'[1]TOTAL'!F15+'[3]FPFM'!AL15+'[4]LITOVALE'!AL15+'[5]REGIONAIS'!AL15</f>
        <v>0</v>
      </c>
      <c r="G15" s="8">
        <f>'[2]INFANTO-JUVENIL'!AM15+'[1]TOTAL'!G15+'[3]FPFM'!AM15+'[4]LITOVALE'!AM15+'[5]REGIONAIS'!AM15</f>
        <v>3</v>
      </c>
      <c r="H15" s="9">
        <f>'[2]INFANTO-JUVENIL'!AN15+'[1]TOTAL'!H15+'[3]FPFM'!AN15+'[4]LITOVALE'!AN15+'[5]REGIONAIS'!AN15</f>
        <v>0</v>
      </c>
      <c r="I15" s="13">
        <f>'[2]INFANTO-JUVENIL'!AO15+'[1]TOTAL'!I15+'[3]FPFM'!AO15+'[4]LITOVALE'!AO15+'[5]REGIONAIS'!AO15</f>
        <v>7</v>
      </c>
      <c r="J15" s="10">
        <f t="shared" si="2"/>
        <v>-7</v>
      </c>
      <c r="K15" s="3">
        <f t="shared" si="3"/>
        <v>0</v>
      </c>
      <c r="L15" s="3">
        <f t="shared" si="4"/>
        <v>0</v>
      </c>
      <c r="M15" s="3">
        <f t="shared" si="5"/>
        <v>100</v>
      </c>
      <c r="N15" s="3">
        <f t="shared" si="6"/>
        <v>0</v>
      </c>
      <c r="O15" s="3">
        <f t="shared" si="7"/>
        <v>2.3333333333333335</v>
      </c>
      <c r="P15" s="3">
        <f t="shared" si="8"/>
        <v>0</v>
      </c>
    </row>
    <row r="16" spans="1:16" ht="12.75">
      <c r="A16" s="5" t="str">
        <f>'[1]TOTAL'!A16</f>
        <v>Anderson</v>
      </c>
      <c r="B16" s="5" t="str">
        <f>'[1]TOTAL'!B16</f>
        <v>Gomes</v>
      </c>
      <c r="C16" s="12">
        <f t="shared" si="0"/>
        <v>194</v>
      </c>
      <c r="D16" s="2">
        <f t="shared" si="1"/>
        <v>145</v>
      </c>
      <c r="E16" s="6">
        <f>'[2]INFANTO-JUVENIL'!AK16+'[1]TOTAL'!E16+'[3]FPFM'!AK16+'[4]LITOVALE'!AK16+'[5]REGIONAIS'!AK16</f>
        <v>36</v>
      </c>
      <c r="F16" s="7">
        <f>'[2]INFANTO-JUVENIL'!AL16+'[1]TOTAL'!F16+'[3]FPFM'!AL16+'[4]LITOVALE'!AL16+'[5]REGIONAIS'!AL16</f>
        <v>37</v>
      </c>
      <c r="G16" s="8">
        <f>'[2]INFANTO-JUVENIL'!AM16+'[1]TOTAL'!G16+'[3]FPFM'!AM16+'[4]LITOVALE'!AM16+'[5]REGIONAIS'!AM16</f>
        <v>121</v>
      </c>
      <c r="H16" s="9">
        <f>'[2]INFANTO-JUVENIL'!AN16+'[1]TOTAL'!H16+'[3]FPFM'!AN16+'[4]LITOVALE'!AN16+'[5]REGIONAIS'!AN16</f>
        <v>106</v>
      </c>
      <c r="I16" s="13">
        <f>'[2]INFANTO-JUVENIL'!AO16+'[1]TOTAL'!I16+'[3]FPFM'!AO16+'[4]LITOVALE'!AO16+'[5]REGIONAIS'!AO16</f>
        <v>283</v>
      </c>
      <c r="J16" s="10">
        <f t="shared" si="2"/>
        <v>-177</v>
      </c>
      <c r="K16" s="3">
        <f t="shared" si="3"/>
        <v>18.556701030927837</v>
      </c>
      <c r="L16" s="3">
        <f t="shared" si="4"/>
        <v>19.072164948453608</v>
      </c>
      <c r="M16" s="3">
        <f t="shared" si="5"/>
        <v>62.371134020618555</v>
      </c>
      <c r="N16" s="3">
        <f t="shared" si="6"/>
        <v>0.5463917525773195</v>
      </c>
      <c r="O16" s="3">
        <f t="shared" si="7"/>
        <v>1.458762886597938</v>
      </c>
      <c r="P16" s="3">
        <f t="shared" si="8"/>
        <v>24.914089347079038</v>
      </c>
    </row>
    <row r="17" spans="1:16" ht="12.75">
      <c r="A17" s="5" t="str">
        <f>'[1]TOTAL'!A17</f>
        <v>André</v>
      </c>
      <c r="B17" s="5" t="str">
        <f>'[1]TOTAL'!B17</f>
        <v>Santos</v>
      </c>
      <c r="C17" s="12">
        <f t="shared" si="0"/>
        <v>62</v>
      </c>
      <c r="D17" s="2">
        <f t="shared" si="1"/>
        <v>30</v>
      </c>
      <c r="E17" s="6">
        <f>'[2]INFANTO-JUVENIL'!AK17+'[1]TOTAL'!E17+'[3]FPFM'!AK17+'[4]LITOVALE'!AK17+'[5]REGIONAIS'!AK17</f>
        <v>7</v>
      </c>
      <c r="F17" s="7">
        <f>'[2]INFANTO-JUVENIL'!AL17+'[1]TOTAL'!F17+'[3]FPFM'!AL17+'[4]LITOVALE'!AL17+'[5]REGIONAIS'!AL17</f>
        <v>9</v>
      </c>
      <c r="G17" s="8">
        <f>'[2]INFANTO-JUVENIL'!AM17+'[1]TOTAL'!G17+'[3]FPFM'!AM17+'[4]LITOVALE'!AM17+'[5]REGIONAIS'!AM17</f>
        <v>46</v>
      </c>
      <c r="H17" s="9">
        <f>'[2]INFANTO-JUVENIL'!AN17+'[1]TOTAL'!H17+'[3]FPFM'!AN17+'[4]LITOVALE'!AN17+'[5]REGIONAIS'!AN17</f>
        <v>31</v>
      </c>
      <c r="I17" s="13">
        <f>'[2]INFANTO-JUVENIL'!AO17+'[1]TOTAL'!I17+'[3]FPFM'!AO17+'[4]LITOVALE'!AO17+'[5]REGIONAIS'!AO17</f>
        <v>115</v>
      </c>
      <c r="J17" s="10">
        <f t="shared" si="2"/>
        <v>-84</v>
      </c>
      <c r="K17" s="3">
        <f t="shared" si="3"/>
        <v>11.29032258064516</v>
      </c>
      <c r="L17" s="3">
        <f t="shared" si="4"/>
        <v>14.516129032258066</v>
      </c>
      <c r="M17" s="3">
        <f t="shared" si="5"/>
        <v>74.19354838709677</v>
      </c>
      <c r="N17" s="3">
        <f t="shared" si="6"/>
        <v>0.5</v>
      </c>
      <c r="O17" s="3">
        <f t="shared" si="7"/>
        <v>1.8548387096774193</v>
      </c>
      <c r="P17" s="3">
        <f t="shared" si="8"/>
        <v>16.129032258064516</v>
      </c>
    </row>
    <row r="18" spans="1:16" ht="12.75">
      <c r="A18" s="5" t="str">
        <f>'[1]TOTAL'!A18</f>
        <v>André</v>
      </c>
      <c r="B18" s="5" t="str">
        <f>'[1]TOTAL'!B18</f>
        <v>Rafael</v>
      </c>
      <c r="C18" s="12">
        <f t="shared" si="0"/>
        <v>1144</v>
      </c>
      <c r="D18" s="2">
        <f t="shared" si="1"/>
        <v>2279</v>
      </c>
      <c r="E18" s="6">
        <f>'[2]INFANTO-JUVENIL'!AK18+'[1]TOTAL'!E18+'[3]FPFM'!AK18+'[4]LITOVALE'!AK18+'[5]REGIONAIS'!AK18</f>
        <v>710</v>
      </c>
      <c r="F18" s="7">
        <f>'[2]INFANTO-JUVENIL'!AL18+'[1]TOTAL'!F18+'[3]FPFM'!AL18+'[4]LITOVALE'!AL18+'[5]REGIONAIS'!AL18</f>
        <v>149</v>
      </c>
      <c r="G18" s="8">
        <f>'[2]INFANTO-JUVENIL'!AM18+'[1]TOTAL'!G18+'[3]FPFM'!AM18+'[4]LITOVALE'!AM18+'[5]REGIONAIS'!AM18</f>
        <v>285</v>
      </c>
      <c r="H18" s="9">
        <f>'[2]INFANTO-JUVENIL'!AN18+'[1]TOTAL'!H18+'[3]FPFM'!AN18+'[4]LITOVALE'!AN18+'[5]REGIONAIS'!AN18</f>
        <v>3651</v>
      </c>
      <c r="I18" s="13">
        <f>'[2]INFANTO-JUVENIL'!AO18+'[1]TOTAL'!I18+'[3]FPFM'!AO18+'[4]LITOVALE'!AO18+'[5]REGIONAIS'!AO18</f>
        <v>2432</v>
      </c>
      <c r="J18" s="10">
        <f t="shared" si="2"/>
        <v>1219</v>
      </c>
      <c r="K18" s="3">
        <f t="shared" si="3"/>
        <v>62.06293706293706</v>
      </c>
      <c r="L18" s="3">
        <f t="shared" si="4"/>
        <v>13.024475524475523</v>
      </c>
      <c r="M18" s="3">
        <f t="shared" si="5"/>
        <v>24.91258741258741</v>
      </c>
      <c r="N18" s="3">
        <f t="shared" si="6"/>
        <v>3.1914335664335662</v>
      </c>
      <c r="O18" s="3">
        <f t="shared" si="7"/>
        <v>2.125874125874126</v>
      </c>
      <c r="P18" s="3">
        <f t="shared" si="8"/>
        <v>66.4044289044289</v>
      </c>
    </row>
    <row r="19" spans="1:16" ht="12.75">
      <c r="A19" s="5" t="str">
        <f>'[1]TOTAL'!A19</f>
        <v>André</v>
      </c>
      <c r="B19" s="5" t="str">
        <f>'[1]TOTAL'!B19</f>
        <v>Motta</v>
      </c>
      <c r="C19" s="12">
        <f t="shared" si="0"/>
        <v>224</v>
      </c>
      <c r="D19" s="2">
        <f t="shared" si="1"/>
        <v>334</v>
      </c>
      <c r="E19" s="6">
        <f>'[2]INFANTO-JUVENIL'!AK19+'[1]TOTAL'!E19+'[3]FPFM'!AK19+'[4]LITOVALE'!AK19+'[5]REGIONAIS'!AK19</f>
        <v>99</v>
      </c>
      <c r="F19" s="7">
        <f>'[2]INFANTO-JUVENIL'!AL19+'[1]TOTAL'!F19+'[3]FPFM'!AL19+'[4]LITOVALE'!AL19+'[5]REGIONAIS'!AL19</f>
        <v>37</v>
      </c>
      <c r="G19" s="8">
        <f>'[2]INFANTO-JUVENIL'!AM19+'[1]TOTAL'!G19+'[3]FPFM'!AM19+'[4]LITOVALE'!AM19+'[5]REGIONAIS'!AM19</f>
        <v>88</v>
      </c>
      <c r="H19" s="9">
        <f>'[2]INFANTO-JUVENIL'!AN19+'[1]TOTAL'!H19+'[3]FPFM'!AN19+'[4]LITOVALE'!AN19+'[5]REGIONAIS'!AN19</f>
        <v>400</v>
      </c>
      <c r="I19" s="13">
        <f>'[2]INFANTO-JUVENIL'!AO19+'[1]TOTAL'!I19+'[3]FPFM'!AO19+'[4]LITOVALE'!AO19+'[5]REGIONAIS'!AO19</f>
        <v>348</v>
      </c>
      <c r="J19" s="10">
        <f t="shared" si="2"/>
        <v>52</v>
      </c>
      <c r="K19" s="3">
        <f t="shared" si="3"/>
        <v>44.19642857142857</v>
      </c>
      <c r="L19" s="3">
        <f t="shared" si="4"/>
        <v>16.517857142857142</v>
      </c>
      <c r="M19" s="3">
        <f t="shared" si="5"/>
        <v>39.285714285714285</v>
      </c>
      <c r="N19" s="3">
        <f t="shared" si="6"/>
        <v>1.7857142857142858</v>
      </c>
      <c r="O19" s="3">
        <f t="shared" si="7"/>
        <v>1.5535714285714286</v>
      </c>
      <c r="P19" s="3">
        <f t="shared" si="8"/>
        <v>49.702380952380956</v>
      </c>
    </row>
    <row r="20" spans="1:16" ht="12.75">
      <c r="A20" s="5" t="str">
        <f>'[1]TOTAL'!A20</f>
        <v>Augusto</v>
      </c>
      <c r="B20" s="5" t="str">
        <f>'[1]TOTAL'!B20</f>
        <v>Ballio</v>
      </c>
      <c r="C20" s="12">
        <f t="shared" si="0"/>
        <v>476</v>
      </c>
      <c r="D20" s="2">
        <f t="shared" si="1"/>
        <v>577</v>
      </c>
      <c r="E20" s="6">
        <f>'[2]INFANTO-JUVENIL'!AK20+'[1]TOTAL'!E20+'[3]FPFM'!AK20+'[4]LITOVALE'!AK20+'[5]REGIONAIS'!AK20</f>
        <v>163</v>
      </c>
      <c r="F20" s="7">
        <f>'[2]INFANTO-JUVENIL'!AL20+'[1]TOTAL'!F20+'[3]FPFM'!AL20+'[4]LITOVALE'!AL20+'[5]REGIONAIS'!AL20</f>
        <v>88</v>
      </c>
      <c r="G20" s="8">
        <f>'[2]INFANTO-JUVENIL'!AM20+'[1]TOTAL'!G20+'[3]FPFM'!AM20+'[4]LITOVALE'!AM20+'[5]REGIONAIS'!AM20</f>
        <v>225</v>
      </c>
      <c r="H20" s="9">
        <f>'[2]INFANTO-JUVENIL'!AN20+'[1]TOTAL'!H20+'[3]FPFM'!AN20+'[4]LITOVALE'!AN20+'[5]REGIONAIS'!AN20</f>
        <v>591</v>
      </c>
      <c r="I20" s="13">
        <f>'[2]INFANTO-JUVENIL'!AO20+'[1]TOTAL'!I20+'[3]FPFM'!AO20+'[4]LITOVALE'!AO20+'[5]REGIONAIS'!AO20</f>
        <v>838</v>
      </c>
      <c r="J20" s="10">
        <f t="shared" si="2"/>
        <v>-247</v>
      </c>
      <c r="K20" s="3">
        <f t="shared" si="3"/>
        <v>34.2436974789916</v>
      </c>
      <c r="L20" s="3">
        <f t="shared" si="4"/>
        <v>18.487394957983195</v>
      </c>
      <c r="M20" s="3">
        <f t="shared" si="5"/>
        <v>47.26890756302521</v>
      </c>
      <c r="N20" s="3">
        <f t="shared" si="6"/>
        <v>1.2415966386554622</v>
      </c>
      <c r="O20" s="3">
        <f t="shared" si="7"/>
        <v>1.7605042016806722</v>
      </c>
      <c r="P20" s="3">
        <f t="shared" si="8"/>
        <v>40.406162464986</v>
      </c>
    </row>
    <row r="21" spans="1:16" ht="12.75">
      <c r="A21" s="5" t="str">
        <f>'[1]TOTAL'!A21</f>
        <v>Beto</v>
      </c>
      <c r="B21" s="5" t="str">
        <f>'[1]TOTAL'!B21</f>
        <v>Machado</v>
      </c>
      <c r="C21" s="12">
        <f t="shared" si="0"/>
        <v>142</v>
      </c>
      <c r="D21" s="2">
        <f t="shared" si="1"/>
        <v>179</v>
      </c>
      <c r="E21" s="6">
        <f>'[2]INFANTO-JUVENIL'!AK21+'[1]TOTAL'!E21+'[3]FPFM'!AK21+'[4]LITOVALE'!AK21+'[5]REGIONAIS'!AK21</f>
        <v>53</v>
      </c>
      <c r="F21" s="7">
        <f>'[2]INFANTO-JUVENIL'!AL21+'[1]TOTAL'!F21+'[3]FPFM'!AL21+'[4]LITOVALE'!AL21+'[5]REGIONAIS'!AL21</f>
        <v>20</v>
      </c>
      <c r="G21" s="8">
        <f>'[2]INFANTO-JUVENIL'!AM21+'[1]TOTAL'!G21+'[3]FPFM'!AM21+'[4]LITOVALE'!AM21+'[5]REGIONAIS'!AM21</f>
        <v>69</v>
      </c>
      <c r="H21" s="9">
        <f>'[2]INFANTO-JUVENIL'!AN21+'[1]TOTAL'!H21+'[3]FPFM'!AN21+'[4]LITOVALE'!AN21+'[5]REGIONAIS'!AN21</f>
        <v>135</v>
      </c>
      <c r="I21" s="13">
        <f>'[2]INFANTO-JUVENIL'!AO21+'[1]TOTAL'!I21+'[3]FPFM'!AO21+'[4]LITOVALE'!AO21+'[5]REGIONAIS'!AO21</f>
        <v>208</v>
      </c>
      <c r="J21" s="10">
        <f t="shared" si="2"/>
        <v>-73</v>
      </c>
      <c r="K21" s="3">
        <f t="shared" si="3"/>
        <v>37.32394366197183</v>
      </c>
      <c r="L21" s="3">
        <f t="shared" si="4"/>
        <v>14.084507042253522</v>
      </c>
      <c r="M21" s="3">
        <f t="shared" si="5"/>
        <v>48.59154929577465</v>
      </c>
      <c r="N21" s="3">
        <f t="shared" si="6"/>
        <v>0.9507042253521126</v>
      </c>
      <c r="O21" s="3">
        <f t="shared" si="7"/>
        <v>1.4647887323943662</v>
      </c>
      <c r="P21" s="3">
        <f t="shared" si="8"/>
        <v>42.01877934272301</v>
      </c>
    </row>
    <row r="22" spans="1:16" ht="12.75">
      <c r="A22" s="5" t="str">
        <f>'[1]TOTAL'!A22</f>
        <v>Beto</v>
      </c>
      <c r="B22" s="5" t="str">
        <f>'[1]TOTAL'!B22</f>
        <v>Monteiro</v>
      </c>
      <c r="C22" s="12">
        <f t="shared" si="0"/>
        <v>188</v>
      </c>
      <c r="D22" s="2">
        <f t="shared" si="1"/>
        <v>188</v>
      </c>
      <c r="E22" s="6">
        <f>'[2]INFANTO-JUVENIL'!AK22+'[1]TOTAL'!E22+'[3]FPFM'!AK22+'[4]LITOVALE'!AK22+'[5]REGIONAIS'!AK22</f>
        <v>51</v>
      </c>
      <c r="F22" s="7">
        <f>'[2]INFANTO-JUVENIL'!AL22+'[1]TOTAL'!F22+'[3]FPFM'!AL22+'[4]LITOVALE'!AL22+'[5]REGIONAIS'!AL22</f>
        <v>35</v>
      </c>
      <c r="G22" s="8">
        <f>'[2]INFANTO-JUVENIL'!AM22+'[1]TOTAL'!G22+'[3]FPFM'!AM22+'[4]LITOVALE'!AM22+'[5]REGIONAIS'!AM22</f>
        <v>102</v>
      </c>
      <c r="H22" s="9">
        <f>'[2]INFANTO-JUVENIL'!AN22+'[1]TOTAL'!H22+'[3]FPFM'!AN22+'[4]LITOVALE'!AN22+'[5]REGIONAIS'!AN22</f>
        <v>159</v>
      </c>
      <c r="I22" s="13">
        <f>'[2]INFANTO-JUVENIL'!AO22+'[1]TOTAL'!I22+'[3]FPFM'!AO22+'[4]LITOVALE'!AO22+'[5]REGIONAIS'!AO22</f>
        <v>386</v>
      </c>
      <c r="J22" s="10">
        <f t="shared" si="2"/>
        <v>-227</v>
      </c>
      <c r="K22" s="3">
        <f t="shared" si="3"/>
        <v>27.127659574468083</v>
      </c>
      <c r="L22" s="3">
        <f t="shared" si="4"/>
        <v>18.617021276595743</v>
      </c>
      <c r="M22" s="3">
        <f t="shared" si="5"/>
        <v>54.25531914893617</v>
      </c>
      <c r="N22" s="3">
        <f t="shared" si="6"/>
        <v>0.8457446808510638</v>
      </c>
      <c r="O22" s="3">
        <f t="shared" si="7"/>
        <v>2.0531914893617023</v>
      </c>
      <c r="P22" s="3">
        <f t="shared" si="8"/>
        <v>33.33333333333333</v>
      </c>
    </row>
    <row r="23" spans="1:16" ht="12.75">
      <c r="A23" s="5" t="str">
        <f>'[1]TOTAL'!A23</f>
        <v>Bianken</v>
      </c>
      <c r="B23" s="5" t="str">
        <f>'[1]TOTAL'!B23</f>
        <v>Gomes</v>
      </c>
      <c r="C23" s="12">
        <f t="shared" si="0"/>
        <v>42</v>
      </c>
      <c r="D23" s="2">
        <f t="shared" si="1"/>
        <v>50</v>
      </c>
      <c r="E23" s="6">
        <f>'[2]INFANTO-JUVENIL'!AK23+'[1]TOTAL'!E23+'[3]FPFM'!AK23+'[4]LITOVALE'!AK23+'[5]REGIONAIS'!AK23</f>
        <v>15</v>
      </c>
      <c r="F23" s="7">
        <f>'[2]INFANTO-JUVENIL'!AL23+'[1]TOTAL'!F23+'[3]FPFM'!AL23+'[4]LITOVALE'!AL23+'[5]REGIONAIS'!AL23</f>
        <v>5</v>
      </c>
      <c r="G23" s="8">
        <f>'[2]INFANTO-JUVENIL'!AM23+'[1]TOTAL'!G23+'[3]FPFM'!AM23+'[4]LITOVALE'!AM23+'[5]REGIONAIS'!AM23</f>
        <v>22</v>
      </c>
      <c r="H23" s="9">
        <f>'[2]INFANTO-JUVENIL'!AN23+'[1]TOTAL'!H23+'[3]FPFM'!AN23+'[4]LITOVALE'!AN23+'[5]REGIONAIS'!AN23</f>
        <v>47</v>
      </c>
      <c r="I23" s="13">
        <f>'[2]INFANTO-JUVENIL'!AO23+'[1]TOTAL'!I23+'[3]FPFM'!AO23+'[4]LITOVALE'!AO23+'[5]REGIONAIS'!AO23</f>
        <v>63</v>
      </c>
      <c r="J23" s="10">
        <f t="shared" si="2"/>
        <v>-16</v>
      </c>
      <c r="K23" s="3">
        <f t="shared" si="3"/>
        <v>35.714285714285715</v>
      </c>
      <c r="L23" s="3">
        <f t="shared" si="4"/>
        <v>11.904761904761903</v>
      </c>
      <c r="M23" s="3">
        <f t="shared" si="5"/>
        <v>52.38095238095239</v>
      </c>
      <c r="N23" s="3">
        <f t="shared" si="6"/>
        <v>1.119047619047619</v>
      </c>
      <c r="O23" s="3">
        <f t="shared" si="7"/>
        <v>1.5</v>
      </c>
      <c r="P23" s="3">
        <f t="shared" si="8"/>
        <v>39.682539682539684</v>
      </c>
    </row>
    <row r="24" spans="1:16" ht="12.75">
      <c r="A24" s="5" t="str">
        <f>'[1]TOTAL'!A24</f>
        <v>Biel</v>
      </c>
      <c r="B24" s="5" t="str">
        <f>'[1]TOTAL'!B24</f>
        <v>Vieira</v>
      </c>
      <c r="C24" s="12">
        <f t="shared" si="0"/>
        <v>234</v>
      </c>
      <c r="D24" s="2">
        <f t="shared" si="1"/>
        <v>214</v>
      </c>
      <c r="E24" s="6">
        <f>'[2]INFANTO-JUVENIL'!AK24+'[1]TOTAL'!E24+'[3]FPFM'!AK24+'[4]LITOVALE'!AK24+'[5]REGIONAIS'!AK24</f>
        <v>57</v>
      </c>
      <c r="F24" s="7">
        <f>'[2]INFANTO-JUVENIL'!AL24+'[1]TOTAL'!F24+'[3]FPFM'!AL24+'[4]LITOVALE'!AL24+'[5]REGIONAIS'!AL24</f>
        <v>43</v>
      </c>
      <c r="G24" s="8">
        <f>'[2]INFANTO-JUVENIL'!AM24+'[1]TOTAL'!G24+'[3]FPFM'!AM24+'[4]LITOVALE'!AM24+'[5]REGIONAIS'!AM24</f>
        <v>134</v>
      </c>
      <c r="H24" s="9">
        <f>'[2]INFANTO-JUVENIL'!AN24+'[1]TOTAL'!H24+'[3]FPFM'!AN24+'[4]LITOVALE'!AN24+'[5]REGIONAIS'!AN24</f>
        <v>183</v>
      </c>
      <c r="I24" s="13">
        <f>'[2]INFANTO-JUVENIL'!AO24+'[1]TOTAL'!I24+'[3]FPFM'!AO24+'[4]LITOVALE'!AO24+'[5]REGIONAIS'!AO24</f>
        <v>385</v>
      </c>
      <c r="J24" s="10">
        <f t="shared" si="2"/>
        <v>-202</v>
      </c>
      <c r="K24" s="3">
        <f t="shared" si="3"/>
        <v>24.358974358974358</v>
      </c>
      <c r="L24" s="3">
        <f t="shared" si="4"/>
        <v>18.37606837606838</v>
      </c>
      <c r="M24" s="3">
        <f t="shared" si="5"/>
        <v>57.26495726495726</v>
      </c>
      <c r="N24" s="3">
        <f t="shared" si="6"/>
        <v>0.782051282051282</v>
      </c>
      <c r="O24" s="3">
        <f t="shared" si="7"/>
        <v>1.6452991452991452</v>
      </c>
      <c r="P24" s="3">
        <f t="shared" si="8"/>
        <v>30.484330484330485</v>
      </c>
    </row>
    <row r="25" spans="1:16" ht="12.75">
      <c r="A25" s="5" t="str">
        <f>'[1]TOTAL'!A25</f>
        <v>Bittencourt</v>
      </c>
      <c r="B25" s="5" t="str">
        <f>'[1]TOTAL'!B25</f>
        <v>Junior</v>
      </c>
      <c r="C25" s="12">
        <f t="shared" si="0"/>
        <v>133</v>
      </c>
      <c r="D25" s="2">
        <f t="shared" si="1"/>
        <v>255</v>
      </c>
      <c r="E25" s="6">
        <f>'[2]INFANTO-JUVENIL'!AK25+'[1]TOTAL'!E25+'[3]FPFM'!AK25+'[4]LITOVALE'!AK25+'[5]REGIONAIS'!AK25</f>
        <v>76</v>
      </c>
      <c r="F25" s="7">
        <f>'[2]INFANTO-JUVENIL'!AL25+'[1]TOTAL'!F25+'[3]FPFM'!AL25+'[4]LITOVALE'!AL25+'[5]REGIONAIS'!AL25</f>
        <v>27</v>
      </c>
      <c r="G25" s="8">
        <f>'[2]INFANTO-JUVENIL'!AM25+'[1]TOTAL'!G25+'[3]FPFM'!AM25+'[4]LITOVALE'!AM25+'[5]REGIONAIS'!AM25</f>
        <v>30</v>
      </c>
      <c r="H25" s="9">
        <f>'[2]INFANTO-JUVENIL'!AN25+'[1]TOTAL'!H25+'[3]FPFM'!AN25+'[4]LITOVALE'!AN25+'[5]REGIONAIS'!AN25</f>
        <v>322</v>
      </c>
      <c r="I25" s="13">
        <f>'[2]INFANTO-JUVENIL'!AO25+'[1]TOTAL'!I25+'[3]FPFM'!AO25+'[4]LITOVALE'!AO25+'[5]REGIONAIS'!AO25</f>
        <v>177</v>
      </c>
      <c r="J25" s="10">
        <f t="shared" si="2"/>
        <v>145</v>
      </c>
      <c r="K25" s="3">
        <f t="shared" si="3"/>
        <v>57.14285714285714</v>
      </c>
      <c r="L25" s="3">
        <f t="shared" si="4"/>
        <v>20.30075187969925</v>
      </c>
      <c r="M25" s="3">
        <f t="shared" si="5"/>
        <v>22.55639097744361</v>
      </c>
      <c r="N25" s="3">
        <f t="shared" si="6"/>
        <v>2.4210526315789473</v>
      </c>
      <c r="O25" s="3">
        <f t="shared" si="7"/>
        <v>1.330827067669173</v>
      </c>
      <c r="P25" s="3">
        <f t="shared" si="8"/>
        <v>63.90977443609023</v>
      </c>
    </row>
    <row r="26" spans="1:16" ht="12.75">
      <c r="A26" s="5" t="str">
        <f>'[1]TOTAL'!A26</f>
        <v>Bruno</v>
      </c>
      <c r="B26" s="5" t="str">
        <f>'[1]TOTAL'!B26</f>
        <v>Brunieri</v>
      </c>
      <c r="C26" s="12">
        <f t="shared" si="0"/>
        <v>64</v>
      </c>
      <c r="D26" s="2">
        <f t="shared" si="1"/>
        <v>59</v>
      </c>
      <c r="E26" s="6">
        <f>'[2]INFANTO-JUVENIL'!AK26+'[1]TOTAL'!E26+'[3]FPFM'!AK26+'[4]LITOVALE'!AK26+'[5]REGIONAIS'!AK26</f>
        <v>16</v>
      </c>
      <c r="F26" s="7">
        <f>'[2]INFANTO-JUVENIL'!AL26+'[1]TOTAL'!F26+'[3]FPFM'!AL26+'[4]LITOVALE'!AL26+'[5]REGIONAIS'!AL26</f>
        <v>11</v>
      </c>
      <c r="G26" s="8">
        <f>'[2]INFANTO-JUVENIL'!AM26+'[1]TOTAL'!G26+'[3]FPFM'!AM26+'[4]LITOVALE'!AM26+'[5]REGIONAIS'!AM26</f>
        <v>37</v>
      </c>
      <c r="H26" s="9">
        <f>'[2]INFANTO-JUVENIL'!AN26+'[1]TOTAL'!H26+'[3]FPFM'!AN26+'[4]LITOVALE'!AN26+'[5]REGIONAIS'!AN26</f>
        <v>42</v>
      </c>
      <c r="I26" s="13">
        <f>'[2]INFANTO-JUVENIL'!AO26+'[1]TOTAL'!I26+'[3]FPFM'!AO26+'[4]LITOVALE'!AO26+'[5]REGIONAIS'!AO26</f>
        <v>88</v>
      </c>
      <c r="J26" s="10">
        <f t="shared" si="2"/>
        <v>-46</v>
      </c>
      <c r="K26" s="3">
        <f t="shared" si="3"/>
        <v>25</v>
      </c>
      <c r="L26" s="3">
        <f t="shared" si="4"/>
        <v>17.1875</v>
      </c>
      <c r="M26" s="3">
        <f t="shared" si="5"/>
        <v>57.8125</v>
      </c>
      <c r="N26" s="3">
        <f t="shared" si="6"/>
        <v>0.65625</v>
      </c>
      <c r="O26" s="3">
        <f t="shared" si="7"/>
        <v>1.375</v>
      </c>
      <c r="P26" s="3">
        <f t="shared" si="8"/>
        <v>30.729166666666668</v>
      </c>
    </row>
    <row r="27" spans="1:16" ht="12.75">
      <c r="A27" s="5" t="str">
        <f>'[1]TOTAL'!A27</f>
        <v>Bruno</v>
      </c>
      <c r="B27" s="5" t="str">
        <f>'[1]TOTAL'!B27</f>
        <v>Ferrari</v>
      </c>
      <c r="C27" s="12">
        <f t="shared" si="0"/>
        <v>46</v>
      </c>
      <c r="D27" s="2">
        <f t="shared" si="1"/>
        <v>20</v>
      </c>
      <c r="E27" s="6">
        <f>'[2]INFANTO-JUVENIL'!AK27+'[1]TOTAL'!E27+'[3]FPFM'!AK27+'[4]LITOVALE'!AK27+'[5]REGIONAIS'!AK27</f>
        <v>5</v>
      </c>
      <c r="F27" s="7">
        <f>'[2]INFANTO-JUVENIL'!AL27+'[1]TOTAL'!F27+'[3]FPFM'!AL27+'[4]LITOVALE'!AL27+'[5]REGIONAIS'!AL27</f>
        <v>5</v>
      </c>
      <c r="G27" s="8">
        <f>'[2]INFANTO-JUVENIL'!AM27+'[1]TOTAL'!G27+'[3]FPFM'!AM27+'[4]LITOVALE'!AM27+'[5]REGIONAIS'!AM27</f>
        <v>36</v>
      </c>
      <c r="H27" s="9">
        <f>'[2]INFANTO-JUVENIL'!AN27+'[1]TOTAL'!H27+'[3]FPFM'!AN27+'[4]LITOVALE'!AN27+'[5]REGIONAIS'!AN27</f>
        <v>16</v>
      </c>
      <c r="I27" s="13">
        <f>'[2]INFANTO-JUVENIL'!AO27+'[1]TOTAL'!I27+'[3]FPFM'!AO27+'[4]LITOVALE'!AO27+'[5]REGIONAIS'!AO27</f>
        <v>99</v>
      </c>
      <c r="J27" s="10">
        <f t="shared" si="2"/>
        <v>-83</v>
      </c>
      <c r="K27" s="3">
        <f t="shared" si="3"/>
        <v>10.869565217391305</v>
      </c>
      <c r="L27" s="3">
        <f t="shared" si="4"/>
        <v>10.869565217391305</v>
      </c>
      <c r="M27" s="3">
        <f t="shared" si="5"/>
        <v>78.26086956521739</v>
      </c>
      <c r="N27" s="3">
        <f t="shared" si="6"/>
        <v>0.34782608695652173</v>
      </c>
      <c r="O27" s="3">
        <f t="shared" si="7"/>
        <v>2.152173913043478</v>
      </c>
      <c r="P27" s="3">
        <f t="shared" si="8"/>
        <v>14.492753623188406</v>
      </c>
    </row>
    <row r="28" spans="1:16" ht="12.75">
      <c r="A28" s="5" t="str">
        <f>'[1]TOTAL'!A28</f>
        <v>Bruno</v>
      </c>
      <c r="B28" s="5" t="str">
        <f>'[1]TOTAL'!B28</f>
        <v>Pires</v>
      </c>
      <c r="C28" s="12">
        <f t="shared" si="0"/>
        <v>16</v>
      </c>
      <c r="D28" s="2">
        <f t="shared" si="1"/>
        <v>8</v>
      </c>
      <c r="E28" s="6">
        <f>'[2]INFANTO-JUVENIL'!AK28+'[1]TOTAL'!E28+'[3]FPFM'!AK28+'[4]LITOVALE'!AK28+'[5]REGIONAIS'!AK28</f>
        <v>2</v>
      </c>
      <c r="F28" s="7">
        <f>'[2]INFANTO-JUVENIL'!AL28+'[1]TOTAL'!F28+'[3]FPFM'!AL28+'[4]LITOVALE'!AL28+'[5]REGIONAIS'!AL28</f>
        <v>2</v>
      </c>
      <c r="G28" s="8">
        <f>'[2]INFANTO-JUVENIL'!AM28+'[1]TOTAL'!G28+'[3]FPFM'!AM28+'[4]LITOVALE'!AM28+'[5]REGIONAIS'!AM28</f>
        <v>12</v>
      </c>
      <c r="H28" s="9">
        <f>'[2]INFANTO-JUVENIL'!AN28+'[1]TOTAL'!H28+'[3]FPFM'!AN28+'[4]LITOVALE'!AN28+'[5]REGIONAIS'!AN28</f>
        <v>10</v>
      </c>
      <c r="I28" s="13">
        <f>'[2]INFANTO-JUVENIL'!AO28+'[1]TOTAL'!I28+'[3]FPFM'!AO28+'[4]LITOVALE'!AO28+'[5]REGIONAIS'!AO28</f>
        <v>36</v>
      </c>
      <c r="J28" s="10">
        <f t="shared" si="2"/>
        <v>-26</v>
      </c>
      <c r="K28" s="3">
        <f t="shared" si="3"/>
        <v>12.5</v>
      </c>
      <c r="L28" s="3">
        <f t="shared" si="4"/>
        <v>12.5</v>
      </c>
      <c r="M28" s="3">
        <f t="shared" si="5"/>
        <v>75</v>
      </c>
      <c r="N28" s="3">
        <f t="shared" si="6"/>
        <v>0.625</v>
      </c>
      <c r="O28" s="3">
        <f t="shared" si="7"/>
        <v>2.25</v>
      </c>
      <c r="P28" s="3">
        <f t="shared" si="8"/>
        <v>16.666666666666664</v>
      </c>
    </row>
    <row r="29" spans="1:16" ht="12.75">
      <c r="A29" s="5" t="str">
        <f>'[1]TOTAL'!A29</f>
        <v>Caio</v>
      </c>
      <c r="B29" s="5" t="str">
        <f>'[1]TOTAL'!B29</f>
        <v>Hernani</v>
      </c>
      <c r="C29" s="12">
        <f t="shared" si="0"/>
        <v>12</v>
      </c>
      <c r="D29" s="2">
        <f t="shared" si="1"/>
        <v>10</v>
      </c>
      <c r="E29" s="6">
        <f>'[2]INFANTO-JUVENIL'!AK29+'[1]TOTAL'!E29+'[3]FPFM'!AK29+'[4]LITOVALE'!AK29+'[5]REGIONAIS'!AK29</f>
        <v>3</v>
      </c>
      <c r="F29" s="7">
        <f>'[2]INFANTO-JUVENIL'!AL29+'[1]TOTAL'!F29+'[3]FPFM'!AL29+'[4]LITOVALE'!AL29+'[5]REGIONAIS'!AL29</f>
        <v>1</v>
      </c>
      <c r="G29" s="8">
        <f>'[2]INFANTO-JUVENIL'!AM29+'[1]TOTAL'!G29+'[3]FPFM'!AM29+'[4]LITOVALE'!AM29+'[5]REGIONAIS'!AM29</f>
        <v>8</v>
      </c>
      <c r="H29" s="9">
        <f>'[2]INFANTO-JUVENIL'!AN29+'[1]TOTAL'!H29+'[3]FPFM'!AN29+'[4]LITOVALE'!AN29+'[5]REGIONAIS'!AN29</f>
        <v>10</v>
      </c>
      <c r="I29" s="13">
        <f>'[2]INFANTO-JUVENIL'!AO29+'[1]TOTAL'!I29+'[3]FPFM'!AO29+'[4]LITOVALE'!AO29+'[5]REGIONAIS'!AO29</f>
        <v>29</v>
      </c>
      <c r="J29" s="10">
        <f t="shared" si="2"/>
        <v>-19</v>
      </c>
      <c r="K29" s="3">
        <f t="shared" si="3"/>
        <v>25</v>
      </c>
      <c r="L29" s="3">
        <f t="shared" si="4"/>
        <v>8.333333333333332</v>
      </c>
      <c r="M29" s="3">
        <f t="shared" si="5"/>
        <v>66.66666666666666</v>
      </c>
      <c r="N29" s="3">
        <f t="shared" si="6"/>
        <v>0.8333333333333334</v>
      </c>
      <c r="O29" s="3">
        <f t="shared" si="7"/>
        <v>2.4166666666666665</v>
      </c>
      <c r="P29" s="3">
        <f t="shared" si="8"/>
        <v>27.77777777777778</v>
      </c>
    </row>
    <row r="30" spans="1:16" ht="12.75">
      <c r="A30" s="5" t="str">
        <f>'[1]TOTAL'!A30</f>
        <v>Caio</v>
      </c>
      <c r="B30" s="5" t="str">
        <f>'[1]TOTAL'!B30</f>
        <v>Sitta</v>
      </c>
      <c r="C30" s="12">
        <f t="shared" si="0"/>
        <v>24</v>
      </c>
      <c r="D30" s="2">
        <f t="shared" si="1"/>
        <v>22</v>
      </c>
      <c r="E30" s="6">
        <f>'[2]INFANTO-JUVENIL'!AK30+'[1]TOTAL'!E30+'[3]FPFM'!AK30+'[4]LITOVALE'!AK30+'[5]REGIONAIS'!AK30</f>
        <v>5</v>
      </c>
      <c r="F30" s="7">
        <f>'[2]INFANTO-JUVENIL'!AL30+'[1]TOTAL'!F30+'[3]FPFM'!AL30+'[4]LITOVALE'!AL30+'[5]REGIONAIS'!AL30</f>
        <v>7</v>
      </c>
      <c r="G30" s="8">
        <f>'[2]INFANTO-JUVENIL'!AM30+'[1]TOTAL'!G30+'[3]FPFM'!AM30+'[4]LITOVALE'!AM30+'[5]REGIONAIS'!AM30</f>
        <v>12</v>
      </c>
      <c r="H30" s="9">
        <f>'[2]INFANTO-JUVENIL'!AN30+'[1]TOTAL'!H30+'[3]FPFM'!AN30+'[4]LITOVALE'!AN30+'[5]REGIONAIS'!AN30</f>
        <v>14</v>
      </c>
      <c r="I30" s="13">
        <f>'[2]INFANTO-JUVENIL'!AO30+'[1]TOTAL'!I30+'[3]FPFM'!AO30+'[4]LITOVALE'!AO30+'[5]REGIONAIS'!AO30</f>
        <v>28</v>
      </c>
      <c r="J30" s="10">
        <f t="shared" si="2"/>
        <v>-14</v>
      </c>
      <c r="K30" s="3">
        <f t="shared" si="3"/>
        <v>20.833333333333336</v>
      </c>
      <c r="L30" s="3">
        <f t="shared" si="4"/>
        <v>29.166666666666668</v>
      </c>
      <c r="M30" s="3">
        <f t="shared" si="5"/>
        <v>50</v>
      </c>
      <c r="N30" s="3">
        <f t="shared" si="6"/>
        <v>0.5833333333333334</v>
      </c>
      <c r="O30" s="3">
        <f t="shared" si="7"/>
        <v>1.1666666666666667</v>
      </c>
      <c r="P30" s="3">
        <f t="shared" si="8"/>
        <v>30.555555555555557</v>
      </c>
    </row>
    <row r="31" spans="1:16" ht="12.75">
      <c r="A31" s="5" t="str">
        <f>'[1]TOTAL'!A31</f>
        <v>Cláudio</v>
      </c>
      <c r="B31" s="5" t="str">
        <f>'[1]TOTAL'!B31</f>
        <v>Oliveira</v>
      </c>
      <c r="C31" s="12">
        <f t="shared" si="0"/>
        <v>391</v>
      </c>
      <c r="D31" s="2">
        <f t="shared" si="1"/>
        <v>395</v>
      </c>
      <c r="E31" s="6">
        <f>'[2]INFANTO-JUVENIL'!AK31+'[1]TOTAL'!E31+'[3]FPFM'!AK31+'[4]LITOVALE'!AK31+'[5]REGIONAIS'!AK31</f>
        <v>107</v>
      </c>
      <c r="F31" s="7">
        <f>'[2]INFANTO-JUVENIL'!AL31+'[1]TOTAL'!F31+'[3]FPFM'!AL31+'[4]LITOVALE'!AL31+'[5]REGIONAIS'!AL31</f>
        <v>74</v>
      </c>
      <c r="G31" s="8">
        <f>'[2]INFANTO-JUVENIL'!AM31+'[1]TOTAL'!G31+'[3]FPFM'!AM31+'[4]LITOVALE'!AM31+'[5]REGIONAIS'!AM31</f>
        <v>210</v>
      </c>
      <c r="H31" s="9">
        <f>'[2]INFANTO-JUVENIL'!AN31+'[1]TOTAL'!H31+'[3]FPFM'!AN31+'[4]LITOVALE'!AN31+'[5]REGIONAIS'!AN31</f>
        <v>409</v>
      </c>
      <c r="I31" s="13">
        <f>'[2]INFANTO-JUVENIL'!AO31+'[1]TOTAL'!I31+'[3]FPFM'!AO31+'[4]LITOVALE'!AO31+'[5]REGIONAIS'!AO31</f>
        <v>801</v>
      </c>
      <c r="J31" s="10">
        <f t="shared" si="2"/>
        <v>-392</v>
      </c>
      <c r="K31" s="3">
        <f t="shared" si="3"/>
        <v>27.365728900255753</v>
      </c>
      <c r="L31" s="3">
        <f t="shared" si="4"/>
        <v>18.925831202046037</v>
      </c>
      <c r="M31" s="3">
        <f t="shared" si="5"/>
        <v>53.70843989769821</v>
      </c>
      <c r="N31" s="3">
        <f t="shared" si="6"/>
        <v>1.0460358056265984</v>
      </c>
      <c r="O31" s="3">
        <f t="shared" si="7"/>
        <v>2.0485933503836318</v>
      </c>
      <c r="P31" s="3">
        <f t="shared" si="8"/>
        <v>33.67433930093777</v>
      </c>
    </row>
    <row r="32" spans="1:16" ht="12.75">
      <c r="A32" s="5" t="str">
        <f>'[1]TOTAL'!A32</f>
        <v>César</v>
      </c>
      <c r="B32" s="5" t="str">
        <f>'[1]TOTAL'!B32</f>
        <v>Vady</v>
      </c>
      <c r="C32" s="12">
        <f t="shared" si="0"/>
        <v>2</v>
      </c>
      <c r="D32" s="2">
        <f t="shared" si="1"/>
        <v>3</v>
      </c>
      <c r="E32" s="6">
        <f>'[2]INFANTO-JUVENIL'!AK32+'[1]TOTAL'!E32+'[3]FPFM'!AK32+'[4]LITOVALE'!AK32+'[5]REGIONAIS'!AK32</f>
        <v>1</v>
      </c>
      <c r="F32" s="7">
        <f>'[2]INFANTO-JUVENIL'!AL32+'[1]TOTAL'!F32+'[3]FPFM'!AL32+'[4]LITOVALE'!AL32+'[5]REGIONAIS'!AL32</f>
        <v>0</v>
      </c>
      <c r="G32" s="8">
        <f>'[2]INFANTO-JUVENIL'!AM32+'[1]TOTAL'!G32+'[3]FPFM'!AM32+'[4]LITOVALE'!AM32+'[5]REGIONAIS'!AM32</f>
        <v>1</v>
      </c>
      <c r="H32" s="9">
        <f>'[2]INFANTO-JUVENIL'!AN32+'[1]TOTAL'!H32+'[3]FPFM'!AN32+'[4]LITOVALE'!AN32+'[5]REGIONAIS'!AN32</f>
        <v>3</v>
      </c>
      <c r="I32" s="13">
        <f>'[2]INFANTO-JUVENIL'!AO32+'[1]TOTAL'!I32+'[3]FPFM'!AO32+'[4]LITOVALE'!AO32+'[5]REGIONAIS'!AO32</f>
        <v>3</v>
      </c>
      <c r="J32" s="10">
        <f t="shared" si="2"/>
        <v>0</v>
      </c>
      <c r="K32" s="3">
        <f t="shared" si="3"/>
        <v>50</v>
      </c>
      <c r="L32" s="3">
        <f t="shared" si="4"/>
        <v>0</v>
      </c>
      <c r="M32" s="3">
        <f t="shared" si="5"/>
        <v>50</v>
      </c>
      <c r="N32" s="3">
        <f t="shared" si="6"/>
        <v>1.5</v>
      </c>
      <c r="O32" s="3">
        <f t="shared" si="7"/>
        <v>1.5</v>
      </c>
      <c r="P32" s="3">
        <f t="shared" si="8"/>
        <v>50</v>
      </c>
    </row>
    <row r="33" spans="1:16" ht="12.75">
      <c r="A33" s="5" t="str">
        <f>'[1]TOTAL'!A33</f>
        <v>Cosme</v>
      </c>
      <c r="B33" s="5" t="str">
        <f>'[1]TOTAL'!B33</f>
        <v>Monteiro</v>
      </c>
      <c r="C33" s="12">
        <f t="shared" si="0"/>
        <v>12</v>
      </c>
      <c r="D33" s="2">
        <f t="shared" si="1"/>
        <v>22</v>
      </c>
      <c r="E33" s="6">
        <f>'[2]INFANTO-JUVENIL'!AK33+'[1]TOTAL'!E33+'[3]FPFM'!AK33+'[4]LITOVALE'!AK33+'[5]REGIONAIS'!AK33</f>
        <v>7</v>
      </c>
      <c r="F33" s="7">
        <f>'[2]INFANTO-JUVENIL'!AL33+'[1]TOTAL'!F33+'[3]FPFM'!AL33+'[4]LITOVALE'!AL33+'[5]REGIONAIS'!AL33</f>
        <v>1</v>
      </c>
      <c r="G33" s="8">
        <f>'[2]INFANTO-JUVENIL'!AM33+'[1]TOTAL'!G33+'[3]FPFM'!AM33+'[4]LITOVALE'!AM33+'[5]REGIONAIS'!AM33</f>
        <v>4</v>
      </c>
      <c r="H33" s="9">
        <f>'[2]INFANTO-JUVENIL'!AN33+'[1]TOTAL'!H33+'[3]FPFM'!AN33+'[4]LITOVALE'!AN33+'[5]REGIONAIS'!AN33</f>
        <v>30</v>
      </c>
      <c r="I33" s="13">
        <f>'[2]INFANTO-JUVENIL'!AO33+'[1]TOTAL'!I33+'[3]FPFM'!AO33+'[4]LITOVALE'!AO33+'[5]REGIONAIS'!AO33</f>
        <v>18</v>
      </c>
      <c r="J33" s="10">
        <f t="shared" si="2"/>
        <v>12</v>
      </c>
      <c r="K33" s="3">
        <f t="shared" si="3"/>
        <v>58.333333333333336</v>
      </c>
      <c r="L33" s="3">
        <f t="shared" si="4"/>
        <v>8.333333333333332</v>
      </c>
      <c r="M33" s="3">
        <f t="shared" si="5"/>
        <v>33.33333333333333</v>
      </c>
      <c r="N33" s="3">
        <f t="shared" si="6"/>
        <v>2.5</v>
      </c>
      <c r="O33" s="3">
        <f t="shared" si="7"/>
        <v>1.5</v>
      </c>
      <c r="P33" s="3">
        <f t="shared" si="8"/>
        <v>61.111111111111114</v>
      </c>
    </row>
    <row r="34" spans="1:16" ht="12.75">
      <c r="A34" s="5" t="str">
        <f>'[1]TOTAL'!A34</f>
        <v>Cosmo</v>
      </c>
      <c r="B34" s="5" t="str">
        <f>'[1]TOTAL'!B34</f>
        <v>Moedim</v>
      </c>
      <c r="C34" s="12">
        <f t="shared" si="0"/>
        <v>13</v>
      </c>
      <c r="D34" s="2">
        <f t="shared" si="1"/>
        <v>13</v>
      </c>
      <c r="E34" s="6">
        <f>'[2]INFANTO-JUVENIL'!AK34+'[1]TOTAL'!E34+'[3]FPFM'!AK34+'[4]LITOVALE'!AK34+'[5]REGIONAIS'!AK34</f>
        <v>4</v>
      </c>
      <c r="F34" s="7">
        <f>'[2]INFANTO-JUVENIL'!AL34+'[1]TOTAL'!F34+'[3]FPFM'!AL34+'[4]LITOVALE'!AL34+'[5]REGIONAIS'!AL34</f>
        <v>1</v>
      </c>
      <c r="G34" s="8">
        <f>'[2]INFANTO-JUVENIL'!AM34+'[1]TOTAL'!G34+'[3]FPFM'!AM34+'[4]LITOVALE'!AM34+'[5]REGIONAIS'!AM34</f>
        <v>8</v>
      </c>
      <c r="H34" s="9">
        <f>'[2]INFANTO-JUVENIL'!AN34+'[1]TOTAL'!H34+'[3]FPFM'!AN34+'[4]LITOVALE'!AN34+'[5]REGIONAIS'!AN34</f>
        <v>15</v>
      </c>
      <c r="I34" s="13">
        <f>'[2]INFANTO-JUVENIL'!AO34+'[1]TOTAL'!I34+'[3]FPFM'!AO34+'[4]LITOVALE'!AO34+'[5]REGIONAIS'!AO34</f>
        <v>25</v>
      </c>
      <c r="J34" s="10">
        <f t="shared" si="2"/>
        <v>-10</v>
      </c>
      <c r="K34" s="3">
        <f t="shared" si="3"/>
        <v>30.76923076923077</v>
      </c>
      <c r="L34" s="3">
        <f t="shared" si="4"/>
        <v>7.6923076923076925</v>
      </c>
      <c r="M34" s="3">
        <f t="shared" si="5"/>
        <v>61.53846153846154</v>
      </c>
      <c r="N34" s="3">
        <f t="shared" si="6"/>
        <v>1.1538461538461537</v>
      </c>
      <c r="O34" s="3">
        <f t="shared" si="7"/>
        <v>1.9230769230769231</v>
      </c>
      <c r="P34" s="3">
        <f t="shared" si="8"/>
        <v>33.33333333333333</v>
      </c>
    </row>
    <row r="35" spans="1:16" ht="12.75">
      <c r="A35" s="5" t="str">
        <f>'[1]TOTAL'!A35</f>
        <v>Cristian</v>
      </c>
      <c r="B35" s="5" t="str">
        <f>'[1]TOTAL'!B35</f>
        <v>Moura</v>
      </c>
      <c r="C35" s="12">
        <f t="shared" si="0"/>
        <v>215</v>
      </c>
      <c r="D35" s="2">
        <f t="shared" si="1"/>
        <v>287</v>
      </c>
      <c r="E35" s="6">
        <f>'[2]INFANTO-JUVENIL'!AK35+'[1]TOTAL'!E35+'[3]FPFM'!AK35+'[4]LITOVALE'!AK35+'[5]REGIONAIS'!AK35</f>
        <v>85</v>
      </c>
      <c r="F35" s="7">
        <f>'[2]INFANTO-JUVENIL'!AL35+'[1]TOTAL'!F35+'[3]FPFM'!AL35+'[4]LITOVALE'!AL35+'[5]REGIONAIS'!AL35</f>
        <v>32</v>
      </c>
      <c r="G35" s="8">
        <f>'[2]INFANTO-JUVENIL'!AM35+'[1]TOTAL'!G35+'[3]FPFM'!AM35+'[4]LITOVALE'!AM35+'[5]REGIONAIS'!AM35</f>
        <v>98</v>
      </c>
      <c r="H35" s="9">
        <f>'[2]INFANTO-JUVENIL'!AN35+'[1]TOTAL'!H35+'[3]FPFM'!AN35+'[4]LITOVALE'!AN35+'[5]REGIONAIS'!AN35</f>
        <v>308</v>
      </c>
      <c r="I35" s="13">
        <f>'[2]INFANTO-JUVENIL'!AO35+'[1]TOTAL'!I35+'[3]FPFM'!AO35+'[4]LITOVALE'!AO35+'[5]REGIONAIS'!AO35</f>
        <v>317</v>
      </c>
      <c r="J35" s="10">
        <f t="shared" si="2"/>
        <v>-9</v>
      </c>
      <c r="K35" s="3">
        <f t="shared" si="3"/>
        <v>39.53488372093023</v>
      </c>
      <c r="L35" s="3">
        <f t="shared" si="4"/>
        <v>14.883720930232558</v>
      </c>
      <c r="M35" s="3">
        <f t="shared" si="5"/>
        <v>45.58139534883721</v>
      </c>
      <c r="N35" s="3">
        <f t="shared" si="6"/>
        <v>1.4325581395348836</v>
      </c>
      <c r="O35" s="3">
        <f t="shared" si="7"/>
        <v>1.4744186046511627</v>
      </c>
      <c r="P35" s="3">
        <f t="shared" si="8"/>
        <v>44.49612403100775</v>
      </c>
    </row>
    <row r="36" spans="1:16" ht="12.75">
      <c r="A36" s="5" t="str">
        <f>'[1]TOTAL'!A36</f>
        <v>Dan</v>
      </c>
      <c r="B36" s="5" t="str">
        <f>'[1]TOTAL'!B36</f>
        <v>Garcia</v>
      </c>
      <c r="C36" s="12">
        <f t="shared" si="0"/>
        <v>1142</v>
      </c>
      <c r="D36" s="2">
        <f t="shared" si="1"/>
        <v>1996</v>
      </c>
      <c r="E36" s="6">
        <f>'[2]INFANTO-JUVENIL'!AK36+'[1]TOTAL'!E36+'[3]FPFM'!AK36+'[4]LITOVALE'!AK36+'[5]REGIONAIS'!AK36</f>
        <v>608</v>
      </c>
      <c r="F36" s="7">
        <f>'[2]INFANTO-JUVENIL'!AL36+'[1]TOTAL'!F36+'[3]FPFM'!AL36+'[4]LITOVALE'!AL36+'[5]REGIONAIS'!AL36</f>
        <v>172</v>
      </c>
      <c r="G36" s="8">
        <f>'[2]INFANTO-JUVENIL'!AM36+'[1]TOTAL'!G36+'[3]FPFM'!AM36+'[4]LITOVALE'!AM36+'[5]REGIONAIS'!AM36</f>
        <v>362</v>
      </c>
      <c r="H36" s="9">
        <f>'[2]INFANTO-JUVENIL'!AN36+'[1]TOTAL'!H36+'[3]FPFM'!AN36+'[4]LITOVALE'!AN36+'[5]REGIONAIS'!AN36</f>
        <v>3535</v>
      </c>
      <c r="I36" s="13">
        <f>'[2]INFANTO-JUVENIL'!AO36+'[1]TOTAL'!I36+'[3]FPFM'!AO36+'[4]LITOVALE'!AO36+'[5]REGIONAIS'!AO36</f>
        <v>2838</v>
      </c>
      <c r="J36" s="10">
        <f t="shared" si="2"/>
        <v>697</v>
      </c>
      <c r="K36" s="3">
        <f t="shared" si="3"/>
        <v>53.239929947460595</v>
      </c>
      <c r="L36" s="3">
        <f t="shared" si="4"/>
        <v>15.061295971978982</v>
      </c>
      <c r="M36" s="3">
        <f t="shared" si="5"/>
        <v>31.698774080560423</v>
      </c>
      <c r="N36" s="3">
        <f t="shared" si="6"/>
        <v>3.095446584938704</v>
      </c>
      <c r="O36" s="3">
        <f t="shared" si="7"/>
        <v>2.4851138353765325</v>
      </c>
      <c r="P36" s="3">
        <f t="shared" si="8"/>
        <v>58.260361938120255</v>
      </c>
    </row>
    <row r="37" spans="1:16" ht="12.75">
      <c r="A37" s="5" t="str">
        <f>'[1]TOTAL'!A37</f>
        <v>Daniel</v>
      </c>
      <c r="B37" s="5" t="str">
        <f>'[1]TOTAL'!B37</f>
        <v>Gusmão</v>
      </c>
      <c r="C37" s="12">
        <f t="shared" si="0"/>
        <v>340</v>
      </c>
      <c r="D37" s="2">
        <f t="shared" si="1"/>
        <v>526</v>
      </c>
      <c r="E37" s="6">
        <f>'[2]INFANTO-JUVENIL'!AK37+'[1]TOTAL'!E37+'[3]FPFM'!AK37+'[4]LITOVALE'!AK37+'[5]REGIONAIS'!AK37</f>
        <v>155</v>
      </c>
      <c r="F37" s="7">
        <f>'[2]INFANTO-JUVENIL'!AL37+'[1]TOTAL'!F37+'[3]FPFM'!AL37+'[4]LITOVALE'!AL37+'[5]REGIONAIS'!AL37</f>
        <v>61</v>
      </c>
      <c r="G37" s="8">
        <f>'[2]INFANTO-JUVENIL'!AM37+'[1]TOTAL'!G37+'[3]FPFM'!AM37+'[4]LITOVALE'!AM37+'[5]REGIONAIS'!AM37</f>
        <v>124</v>
      </c>
      <c r="H37" s="9">
        <f>'[2]INFANTO-JUVENIL'!AN37+'[1]TOTAL'!H37+'[3]FPFM'!AN37+'[4]LITOVALE'!AN37+'[5]REGIONAIS'!AN37</f>
        <v>591</v>
      </c>
      <c r="I37" s="13">
        <f>'[2]INFANTO-JUVENIL'!AO37+'[1]TOTAL'!I37+'[3]FPFM'!AO37+'[4]LITOVALE'!AO37+'[5]REGIONAIS'!AO37</f>
        <v>567</v>
      </c>
      <c r="J37" s="10">
        <f t="shared" si="2"/>
        <v>24</v>
      </c>
      <c r="K37" s="3">
        <f t="shared" si="3"/>
        <v>45.588235294117645</v>
      </c>
      <c r="L37" s="3">
        <f t="shared" si="4"/>
        <v>17.941176470588236</v>
      </c>
      <c r="M37" s="3">
        <f t="shared" si="5"/>
        <v>36.470588235294116</v>
      </c>
      <c r="N37" s="3">
        <f t="shared" si="6"/>
        <v>1.738235294117647</v>
      </c>
      <c r="O37" s="3">
        <f t="shared" si="7"/>
        <v>1.6676470588235295</v>
      </c>
      <c r="P37" s="3">
        <f t="shared" si="8"/>
        <v>51.5686274509804</v>
      </c>
    </row>
    <row r="38" spans="1:16" ht="12.75">
      <c r="A38" s="5" t="str">
        <f>'[1]TOTAL'!A38</f>
        <v>Daniel</v>
      </c>
      <c r="B38" s="5" t="str">
        <f>'[1]TOTAL'!B38</f>
        <v>Munhoz</v>
      </c>
      <c r="C38" s="12">
        <f t="shared" si="0"/>
        <v>121</v>
      </c>
      <c r="D38" s="2">
        <f t="shared" si="1"/>
        <v>170</v>
      </c>
      <c r="E38" s="6">
        <f>'[2]INFANTO-JUVENIL'!AK38+'[1]TOTAL'!E38+'[3]FPFM'!AK38+'[4]LITOVALE'!AK38+'[5]REGIONAIS'!AK38</f>
        <v>50</v>
      </c>
      <c r="F38" s="7">
        <f>'[2]INFANTO-JUVENIL'!AL38+'[1]TOTAL'!F38+'[3]FPFM'!AL38+'[4]LITOVALE'!AL38+'[5]REGIONAIS'!AL38</f>
        <v>20</v>
      </c>
      <c r="G38" s="8">
        <f>'[2]INFANTO-JUVENIL'!AM38+'[1]TOTAL'!G38+'[3]FPFM'!AM38+'[4]LITOVALE'!AM38+'[5]REGIONAIS'!AM38</f>
        <v>51</v>
      </c>
      <c r="H38" s="9">
        <f>'[2]INFANTO-JUVENIL'!AN38+'[1]TOTAL'!H38+'[3]FPFM'!AN38+'[4]LITOVALE'!AN38+'[5]REGIONAIS'!AN38</f>
        <v>184</v>
      </c>
      <c r="I38" s="13">
        <f>'[2]INFANTO-JUVENIL'!AO38+'[1]TOTAL'!I38+'[3]FPFM'!AO38+'[4]LITOVALE'!AO38+'[5]REGIONAIS'!AO38</f>
        <v>192</v>
      </c>
      <c r="J38" s="10">
        <f t="shared" si="2"/>
        <v>-8</v>
      </c>
      <c r="K38" s="3">
        <f t="shared" si="3"/>
        <v>41.32231404958678</v>
      </c>
      <c r="L38" s="3">
        <f t="shared" si="4"/>
        <v>16.528925619834713</v>
      </c>
      <c r="M38" s="3">
        <f t="shared" si="5"/>
        <v>42.14876033057851</v>
      </c>
      <c r="N38" s="3">
        <f t="shared" si="6"/>
        <v>1.5206611570247934</v>
      </c>
      <c r="O38" s="3">
        <f t="shared" si="7"/>
        <v>1.5867768595041323</v>
      </c>
      <c r="P38" s="3">
        <f t="shared" si="8"/>
        <v>46.83195592286501</v>
      </c>
    </row>
    <row r="39" spans="1:16" ht="12.75">
      <c r="A39" s="5" t="str">
        <f>'[1]TOTAL'!A39</f>
        <v>Daniel</v>
      </c>
      <c r="B39" s="5" t="str">
        <f>'[1]TOTAL'!B39</f>
        <v>Valle</v>
      </c>
      <c r="C39" s="12">
        <f t="shared" si="0"/>
        <v>739</v>
      </c>
      <c r="D39" s="2">
        <f t="shared" si="1"/>
        <v>1195</v>
      </c>
      <c r="E39" s="6">
        <f>'[2]INFANTO-JUVENIL'!AK39+'[1]TOTAL'!E39+'[3]FPFM'!AK39+'[4]LITOVALE'!AK39+'[5]REGIONAIS'!AK39</f>
        <v>357</v>
      </c>
      <c r="F39" s="7">
        <f>'[2]INFANTO-JUVENIL'!AL39+'[1]TOTAL'!F39+'[3]FPFM'!AL39+'[4]LITOVALE'!AL39+'[5]REGIONAIS'!AL39</f>
        <v>124</v>
      </c>
      <c r="G39" s="8">
        <f>'[2]INFANTO-JUVENIL'!AM39+'[1]TOTAL'!G39+'[3]FPFM'!AM39+'[4]LITOVALE'!AM39+'[5]REGIONAIS'!AM39</f>
        <v>258</v>
      </c>
      <c r="H39" s="9">
        <f>'[2]INFANTO-JUVENIL'!AN39+'[1]TOTAL'!H39+'[3]FPFM'!AN39+'[4]LITOVALE'!AN39+'[5]REGIONAIS'!AN39</f>
        <v>1227</v>
      </c>
      <c r="I39" s="13">
        <f>'[2]INFANTO-JUVENIL'!AO39+'[1]TOTAL'!I39+'[3]FPFM'!AO39+'[4]LITOVALE'!AO39+'[5]REGIONAIS'!AO39</f>
        <v>1015</v>
      </c>
      <c r="J39" s="10">
        <f t="shared" si="2"/>
        <v>212</v>
      </c>
      <c r="K39" s="3">
        <f t="shared" si="3"/>
        <v>48.3085250338295</v>
      </c>
      <c r="L39" s="3">
        <f t="shared" si="4"/>
        <v>16.77943166441137</v>
      </c>
      <c r="M39" s="3">
        <f t="shared" si="5"/>
        <v>34.912043301759134</v>
      </c>
      <c r="N39" s="3">
        <f t="shared" si="6"/>
        <v>1.6603518267929636</v>
      </c>
      <c r="O39" s="3">
        <f t="shared" si="7"/>
        <v>1.3734776725304465</v>
      </c>
      <c r="P39" s="3">
        <f t="shared" si="8"/>
        <v>53.90166892196662</v>
      </c>
    </row>
    <row r="40" spans="1:16" ht="12.75">
      <c r="A40" s="5" t="str">
        <f>'[1]TOTAL'!A40</f>
        <v>Daniel</v>
      </c>
      <c r="B40" s="5" t="str">
        <f>'[1]TOTAL'!B40</f>
        <v>Toth</v>
      </c>
      <c r="C40" s="12">
        <f t="shared" si="0"/>
        <v>32</v>
      </c>
      <c r="D40" s="2">
        <f t="shared" si="1"/>
        <v>50</v>
      </c>
      <c r="E40" s="6">
        <f>'[2]INFANTO-JUVENIL'!AK40+'[1]TOTAL'!E40+'[3]FPFM'!AK40+'[4]LITOVALE'!AK40+'[5]REGIONAIS'!AK40</f>
        <v>15</v>
      </c>
      <c r="F40" s="7">
        <f>'[2]INFANTO-JUVENIL'!AL40+'[1]TOTAL'!F40+'[3]FPFM'!AL40+'[4]LITOVALE'!AL40+'[5]REGIONAIS'!AL40</f>
        <v>5</v>
      </c>
      <c r="G40" s="8">
        <f>'[2]INFANTO-JUVENIL'!AM40+'[1]TOTAL'!G40+'[3]FPFM'!AM40+'[4]LITOVALE'!AM40+'[5]REGIONAIS'!AM40</f>
        <v>12</v>
      </c>
      <c r="H40" s="9">
        <f>'[2]INFANTO-JUVENIL'!AN40+'[1]TOTAL'!H40+'[3]FPFM'!AN40+'[4]LITOVALE'!AN40+'[5]REGIONAIS'!AN40</f>
        <v>40</v>
      </c>
      <c r="I40" s="13">
        <f>'[2]INFANTO-JUVENIL'!AO40+'[1]TOTAL'!I40+'[3]FPFM'!AO40+'[4]LITOVALE'!AO40+'[5]REGIONAIS'!AO40</f>
        <v>40</v>
      </c>
      <c r="J40" s="10">
        <f t="shared" si="2"/>
        <v>0</v>
      </c>
      <c r="K40" s="3">
        <f t="shared" si="3"/>
        <v>46.875</v>
      </c>
      <c r="L40" s="3">
        <f t="shared" si="4"/>
        <v>15.625</v>
      </c>
      <c r="M40" s="3">
        <f t="shared" si="5"/>
        <v>37.5</v>
      </c>
      <c r="N40" s="3">
        <f t="shared" si="6"/>
        <v>1.25</v>
      </c>
      <c r="O40" s="3">
        <f t="shared" si="7"/>
        <v>1.25</v>
      </c>
      <c r="P40" s="3">
        <f t="shared" si="8"/>
        <v>52.083333333333336</v>
      </c>
    </row>
    <row r="41" spans="1:16" ht="12.75">
      <c r="A41" s="5" t="str">
        <f>'[1]TOTAL'!A41</f>
        <v>David</v>
      </c>
      <c r="B41" s="5" t="str">
        <f>'[1]TOTAL'!B41</f>
        <v>Oliveira</v>
      </c>
      <c r="C41" s="12">
        <f t="shared" si="0"/>
        <v>55</v>
      </c>
      <c r="D41" s="2">
        <f t="shared" si="1"/>
        <v>59</v>
      </c>
      <c r="E41" s="6">
        <f>'[2]INFANTO-JUVENIL'!AK41+'[1]TOTAL'!E41+'[3]FPFM'!AK41+'[4]LITOVALE'!AK41+'[5]REGIONAIS'!AK41</f>
        <v>15</v>
      </c>
      <c r="F41" s="7">
        <f>'[2]INFANTO-JUVENIL'!AL41+'[1]TOTAL'!F41+'[3]FPFM'!AL41+'[4]LITOVALE'!AL41+'[5]REGIONAIS'!AL41</f>
        <v>14</v>
      </c>
      <c r="G41" s="8">
        <f>'[2]INFANTO-JUVENIL'!AM41+'[1]TOTAL'!G41+'[3]FPFM'!AM41+'[4]LITOVALE'!AM41+'[5]REGIONAIS'!AM41</f>
        <v>26</v>
      </c>
      <c r="H41" s="9">
        <f>'[2]INFANTO-JUVENIL'!AN41+'[1]TOTAL'!H41+'[3]FPFM'!AN41+'[4]LITOVALE'!AN41+'[5]REGIONAIS'!AN41</f>
        <v>34</v>
      </c>
      <c r="I41" s="13">
        <f>'[2]INFANTO-JUVENIL'!AO41+'[1]TOTAL'!I41+'[3]FPFM'!AO41+'[4]LITOVALE'!AO41+'[5]REGIONAIS'!AO41</f>
        <v>77</v>
      </c>
      <c r="J41" s="10">
        <f t="shared" si="2"/>
        <v>-43</v>
      </c>
      <c r="K41" s="3">
        <f t="shared" si="3"/>
        <v>27.27272727272727</v>
      </c>
      <c r="L41" s="3">
        <f t="shared" si="4"/>
        <v>25.454545454545453</v>
      </c>
      <c r="M41" s="3">
        <f t="shared" si="5"/>
        <v>47.27272727272727</v>
      </c>
      <c r="N41" s="3">
        <f t="shared" si="6"/>
        <v>0.6181818181818182</v>
      </c>
      <c r="O41" s="3">
        <f t="shared" si="7"/>
        <v>1.4</v>
      </c>
      <c r="P41" s="3">
        <f t="shared" si="8"/>
        <v>35.75757575757576</v>
      </c>
    </row>
    <row r="42" spans="1:16" ht="12.75">
      <c r="A42" s="5" t="str">
        <f>'[1]TOTAL'!A42</f>
        <v>Dedê</v>
      </c>
      <c r="B42" s="5" t="str">
        <f>'[1]TOTAL'!B42</f>
        <v>Sírio</v>
      </c>
      <c r="C42" s="12">
        <f t="shared" si="0"/>
        <v>917</v>
      </c>
      <c r="D42" s="2">
        <f t="shared" si="1"/>
        <v>1657</v>
      </c>
      <c r="E42" s="6">
        <f>'[2]INFANTO-JUVENIL'!AK42+'[1]TOTAL'!E42+'[3]FPFM'!AK42+'[4]LITOVALE'!AK42+'[5]REGIONAIS'!AK42</f>
        <v>515</v>
      </c>
      <c r="F42" s="7">
        <f>'[2]INFANTO-JUVENIL'!AL42+'[1]TOTAL'!F42+'[3]FPFM'!AL42+'[4]LITOVALE'!AL42+'[5]REGIONAIS'!AL42</f>
        <v>112</v>
      </c>
      <c r="G42" s="8">
        <f>'[2]INFANTO-JUVENIL'!AM42+'[1]TOTAL'!G42+'[3]FPFM'!AM42+'[4]LITOVALE'!AM42+'[5]REGIONAIS'!AM42</f>
        <v>290</v>
      </c>
      <c r="H42" s="9">
        <f>'[2]INFANTO-JUVENIL'!AN42+'[1]TOTAL'!H42+'[3]FPFM'!AN42+'[4]LITOVALE'!AN42+'[5]REGIONAIS'!AN42</f>
        <v>3177</v>
      </c>
      <c r="I42" s="13">
        <f>'[2]INFANTO-JUVENIL'!AO42+'[1]TOTAL'!I42+'[3]FPFM'!AO42+'[4]LITOVALE'!AO42+'[5]REGIONAIS'!AO42</f>
        <v>2544</v>
      </c>
      <c r="J42" s="10">
        <f t="shared" si="2"/>
        <v>633</v>
      </c>
      <c r="K42" s="3">
        <f t="shared" si="3"/>
        <v>56.161395856052344</v>
      </c>
      <c r="L42" s="3">
        <f t="shared" si="4"/>
        <v>12.213740458015266</v>
      </c>
      <c r="M42" s="3">
        <f t="shared" si="5"/>
        <v>31.624863685932386</v>
      </c>
      <c r="N42" s="3">
        <f t="shared" si="6"/>
        <v>3.4645583424209376</v>
      </c>
      <c r="O42" s="3">
        <f t="shared" si="7"/>
        <v>2.774263904034896</v>
      </c>
      <c r="P42" s="3">
        <f t="shared" si="8"/>
        <v>60.23264267539077</v>
      </c>
    </row>
    <row r="43" spans="1:16" ht="12.75">
      <c r="A43" s="5" t="str">
        <f>'[1]TOTAL'!A43</f>
        <v>Denauser</v>
      </c>
      <c r="B43" s="5" t="str">
        <f>'[1]TOTAL'!B43</f>
        <v>Queiróz</v>
      </c>
      <c r="C43" s="12">
        <f t="shared" si="0"/>
        <v>84</v>
      </c>
      <c r="D43" s="2">
        <f t="shared" si="1"/>
        <v>70</v>
      </c>
      <c r="E43" s="6">
        <f>'[2]INFANTO-JUVENIL'!AK43+'[1]TOTAL'!E43+'[3]FPFM'!AK43+'[4]LITOVALE'!AK43+'[5]REGIONAIS'!AK43</f>
        <v>19</v>
      </c>
      <c r="F43" s="7">
        <f>'[2]INFANTO-JUVENIL'!AL43+'[1]TOTAL'!F43+'[3]FPFM'!AL43+'[4]LITOVALE'!AL43+'[5]REGIONAIS'!AL43</f>
        <v>13</v>
      </c>
      <c r="G43" s="8">
        <f>'[2]INFANTO-JUVENIL'!AM43+'[1]TOTAL'!G43+'[3]FPFM'!AM43+'[4]LITOVALE'!AM43+'[5]REGIONAIS'!AM43</f>
        <v>52</v>
      </c>
      <c r="H43" s="9">
        <f>'[2]INFANTO-JUVENIL'!AN43+'[1]TOTAL'!H43+'[3]FPFM'!AN43+'[4]LITOVALE'!AN43+'[5]REGIONAIS'!AN43</f>
        <v>67</v>
      </c>
      <c r="I43" s="13">
        <f>'[2]INFANTO-JUVENIL'!AO43+'[1]TOTAL'!I43+'[3]FPFM'!AO43+'[4]LITOVALE'!AO43+'[5]REGIONAIS'!AO43</f>
        <v>135</v>
      </c>
      <c r="J43" s="10">
        <f t="shared" si="2"/>
        <v>-68</v>
      </c>
      <c r="K43" s="3">
        <f t="shared" si="3"/>
        <v>22.61904761904762</v>
      </c>
      <c r="L43" s="3">
        <f t="shared" si="4"/>
        <v>15.476190476190476</v>
      </c>
      <c r="M43" s="3">
        <f t="shared" si="5"/>
        <v>61.904761904761905</v>
      </c>
      <c r="N43" s="3">
        <f t="shared" si="6"/>
        <v>0.7976190476190477</v>
      </c>
      <c r="O43" s="3">
        <f t="shared" si="7"/>
        <v>1.6071428571428572</v>
      </c>
      <c r="P43" s="3">
        <f t="shared" si="8"/>
        <v>27.77777777777778</v>
      </c>
    </row>
    <row r="44" spans="1:16" ht="12.75">
      <c r="A44" s="5" t="str">
        <f>'[1]TOTAL'!A44</f>
        <v>Dênis</v>
      </c>
      <c r="B44" s="5" t="str">
        <f>'[1]TOTAL'!B44</f>
        <v>Pereira</v>
      </c>
      <c r="C44" s="12">
        <f t="shared" si="0"/>
        <v>39</v>
      </c>
      <c r="D44" s="2">
        <f t="shared" si="1"/>
        <v>22</v>
      </c>
      <c r="E44" s="6">
        <f>'[2]INFANTO-JUVENIL'!AK44+'[1]TOTAL'!E44+'[3]FPFM'!AK44+'[4]LITOVALE'!AK44+'[5]REGIONAIS'!AK44</f>
        <v>5</v>
      </c>
      <c r="F44" s="7">
        <f>'[2]INFANTO-JUVENIL'!AL44+'[1]TOTAL'!F44+'[3]FPFM'!AL44+'[4]LITOVALE'!AL44+'[5]REGIONAIS'!AL44</f>
        <v>7</v>
      </c>
      <c r="G44" s="8">
        <f>'[2]INFANTO-JUVENIL'!AM44+'[1]TOTAL'!G44+'[3]FPFM'!AM44+'[4]LITOVALE'!AM44+'[5]REGIONAIS'!AM44</f>
        <v>27</v>
      </c>
      <c r="H44" s="9">
        <f>'[2]INFANTO-JUVENIL'!AN44+'[1]TOTAL'!H44+'[3]FPFM'!AN44+'[4]LITOVALE'!AN44+'[5]REGIONAIS'!AN44</f>
        <v>26</v>
      </c>
      <c r="I44" s="13">
        <f>'[2]INFANTO-JUVENIL'!AO44+'[1]TOTAL'!I44+'[3]FPFM'!AO44+'[4]LITOVALE'!AO44+'[5]REGIONAIS'!AO44</f>
        <v>78</v>
      </c>
      <c r="J44" s="10">
        <f t="shared" si="2"/>
        <v>-52</v>
      </c>
      <c r="K44" s="3">
        <f t="shared" si="3"/>
        <v>12.82051282051282</v>
      </c>
      <c r="L44" s="3">
        <f t="shared" si="4"/>
        <v>17.94871794871795</v>
      </c>
      <c r="M44" s="3">
        <f t="shared" si="5"/>
        <v>69.23076923076923</v>
      </c>
      <c r="N44" s="3">
        <f t="shared" si="6"/>
        <v>0.6666666666666666</v>
      </c>
      <c r="O44" s="3">
        <f t="shared" si="7"/>
        <v>2</v>
      </c>
      <c r="P44" s="3">
        <f t="shared" si="8"/>
        <v>18.803418803418804</v>
      </c>
    </row>
    <row r="45" spans="1:16" ht="12.75">
      <c r="A45" s="5" t="str">
        <f>'[1]TOTAL'!A45</f>
        <v>Diego</v>
      </c>
      <c r="B45" s="5" t="str">
        <f>'[1]TOTAL'!B45</f>
        <v>Pavret</v>
      </c>
      <c r="C45" s="12">
        <f t="shared" si="0"/>
        <v>53</v>
      </c>
      <c r="D45" s="2">
        <f t="shared" si="1"/>
        <v>61</v>
      </c>
      <c r="E45" s="6">
        <f>'[2]INFANTO-JUVENIL'!AK45+'[1]TOTAL'!E45+'[3]FPFM'!AK45+'[4]LITOVALE'!AK45+'[5]REGIONAIS'!AK45</f>
        <v>14</v>
      </c>
      <c r="F45" s="7">
        <f>'[2]INFANTO-JUVENIL'!AL45+'[1]TOTAL'!F45+'[3]FPFM'!AL45+'[4]LITOVALE'!AL45+'[5]REGIONAIS'!AL45</f>
        <v>19</v>
      </c>
      <c r="G45" s="8">
        <f>'[2]INFANTO-JUVENIL'!AM45+'[1]TOTAL'!G45+'[3]FPFM'!AM45+'[4]LITOVALE'!AM45+'[5]REGIONAIS'!AM45</f>
        <v>20</v>
      </c>
      <c r="H45" s="9">
        <f>'[2]INFANTO-JUVENIL'!AN45+'[1]TOTAL'!H45+'[3]FPFM'!AN45+'[4]LITOVALE'!AN45+'[5]REGIONAIS'!AN45</f>
        <v>43</v>
      </c>
      <c r="I45" s="13">
        <f>'[2]INFANTO-JUVENIL'!AO45+'[1]TOTAL'!I45+'[3]FPFM'!AO45+'[4]LITOVALE'!AO45+'[5]REGIONAIS'!AO45</f>
        <v>53</v>
      </c>
      <c r="J45" s="10">
        <f t="shared" si="2"/>
        <v>-10</v>
      </c>
      <c r="K45" s="3">
        <f t="shared" si="3"/>
        <v>26.41509433962264</v>
      </c>
      <c r="L45" s="3">
        <f t="shared" si="4"/>
        <v>35.84905660377358</v>
      </c>
      <c r="M45" s="3">
        <f t="shared" si="5"/>
        <v>37.735849056603776</v>
      </c>
      <c r="N45" s="3">
        <f t="shared" si="6"/>
        <v>0.8113207547169812</v>
      </c>
      <c r="O45" s="3">
        <f t="shared" si="7"/>
        <v>1</v>
      </c>
      <c r="P45" s="3">
        <f t="shared" si="8"/>
        <v>38.36477987421384</v>
      </c>
    </row>
    <row r="46" spans="1:16" ht="12.75">
      <c r="A46" s="5" t="str">
        <f>'[1]TOTAL'!A46</f>
        <v>Dilei</v>
      </c>
      <c r="B46" s="5" t="str">
        <f>'[1]TOTAL'!B46</f>
        <v>Brito</v>
      </c>
      <c r="C46" s="12">
        <f t="shared" si="0"/>
        <v>8</v>
      </c>
      <c r="D46" s="2">
        <f t="shared" si="1"/>
        <v>9</v>
      </c>
      <c r="E46" s="6">
        <f>'[2]INFANTO-JUVENIL'!AK46+'[1]TOTAL'!E46+'[3]FPFM'!AK46+'[4]LITOVALE'!AK46+'[5]REGIONAIS'!AK46</f>
        <v>2</v>
      </c>
      <c r="F46" s="7">
        <f>'[2]INFANTO-JUVENIL'!AL46+'[1]TOTAL'!F46+'[3]FPFM'!AL46+'[4]LITOVALE'!AL46+'[5]REGIONAIS'!AL46</f>
        <v>3</v>
      </c>
      <c r="G46" s="8">
        <f>'[2]INFANTO-JUVENIL'!AM46+'[1]TOTAL'!G46+'[3]FPFM'!AM46+'[4]LITOVALE'!AM46+'[5]REGIONAIS'!AM46</f>
        <v>3</v>
      </c>
      <c r="H46" s="9">
        <f>'[2]INFANTO-JUVENIL'!AN46+'[1]TOTAL'!H46+'[3]FPFM'!AN46+'[4]LITOVALE'!AN46+'[5]REGIONAIS'!AN46</f>
        <v>6</v>
      </c>
      <c r="I46" s="13">
        <f>'[2]INFANTO-JUVENIL'!AO46+'[1]TOTAL'!I46+'[3]FPFM'!AO46+'[4]LITOVALE'!AO46+'[5]REGIONAIS'!AO46</f>
        <v>9</v>
      </c>
      <c r="J46" s="10">
        <f t="shared" si="2"/>
        <v>-3</v>
      </c>
      <c r="K46" s="3">
        <f t="shared" si="3"/>
        <v>25</v>
      </c>
      <c r="L46" s="3">
        <f t="shared" si="4"/>
        <v>37.5</v>
      </c>
      <c r="M46" s="3">
        <f t="shared" si="5"/>
        <v>37.5</v>
      </c>
      <c r="N46" s="3">
        <f t="shared" si="6"/>
        <v>0.75</v>
      </c>
      <c r="O46" s="3">
        <f t="shared" si="7"/>
        <v>1.125</v>
      </c>
      <c r="P46" s="3">
        <f t="shared" si="8"/>
        <v>37.5</v>
      </c>
    </row>
    <row r="47" spans="1:16" ht="12.75">
      <c r="A47" s="5" t="str">
        <f>'[1]TOTAL'!A47</f>
        <v>Dimas</v>
      </c>
      <c r="B47" s="5" t="str">
        <f>'[1]TOTAL'!B47</f>
        <v>Filho</v>
      </c>
      <c r="C47" s="12">
        <f t="shared" si="0"/>
        <v>14</v>
      </c>
      <c r="D47" s="2">
        <f t="shared" si="1"/>
        <v>15</v>
      </c>
      <c r="E47" s="6">
        <f>'[2]INFANTO-JUVENIL'!AK47+'[1]TOTAL'!E47+'[3]FPFM'!AK47+'[4]LITOVALE'!AK47+'[5]REGIONAIS'!AK47</f>
        <v>3</v>
      </c>
      <c r="F47" s="7">
        <f>'[2]INFANTO-JUVENIL'!AL47+'[1]TOTAL'!F47+'[3]FPFM'!AL47+'[4]LITOVALE'!AL47+'[5]REGIONAIS'!AL47</f>
        <v>6</v>
      </c>
      <c r="G47" s="8">
        <f>'[2]INFANTO-JUVENIL'!AM47+'[1]TOTAL'!G47+'[3]FPFM'!AM47+'[4]LITOVALE'!AM47+'[5]REGIONAIS'!AM47</f>
        <v>5</v>
      </c>
      <c r="H47" s="9">
        <f>'[2]INFANTO-JUVENIL'!AN47+'[1]TOTAL'!H47+'[3]FPFM'!AN47+'[4]LITOVALE'!AN47+'[5]REGIONAIS'!AN47</f>
        <v>7</v>
      </c>
      <c r="I47" s="13">
        <f>'[2]INFANTO-JUVENIL'!AO47+'[1]TOTAL'!I47+'[3]FPFM'!AO47+'[4]LITOVALE'!AO47+'[5]REGIONAIS'!AO47</f>
        <v>8</v>
      </c>
      <c r="J47" s="10">
        <f t="shared" si="2"/>
        <v>-1</v>
      </c>
      <c r="K47" s="3">
        <f t="shared" si="3"/>
        <v>21.428571428571427</v>
      </c>
      <c r="L47" s="3">
        <f t="shared" si="4"/>
        <v>42.857142857142854</v>
      </c>
      <c r="M47" s="3">
        <f t="shared" si="5"/>
        <v>35.714285714285715</v>
      </c>
      <c r="N47" s="3">
        <f t="shared" si="6"/>
        <v>0.5</v>
      </c>
      <c r="O47" s="3">
        <f t="shared" si="7"/>
        <v>0.5714285714285714</v>
      </c>
      <c r="P47" s="3">
        <f t="shared" si="8"/>
        <v>35.714285714285715</v>
      </c>
    </row>
    <row r="48" spans="1:16" ht="12.75">
      <c r="A48" s="5" t="str">
        <f>'[1]TOTAL'!A48</f>
        <v>Douglas</v>
      </c>
      <c r="B48" s="5" t="str">
        <f>'[1]TOTAL'!B48</f>
        <v>Felipe</v>
      </c>
      <c r="C48" s="12">
        <f t="shared" si="0"/>
        <v>521</v>
      </c>
      <c r="D48" s="2">
        <f t="shared" si="1"/>
        <v>681</v>
      </c>
      <c r="E48" s="6">
        <f>'[2]INFANTO-JUVENIL'!AK48+'[1]TOTAL'!E48+'[3]FPFM'!AK48+'[4]LITOVALE'!AK48+'[5]REGIONAIS'!AK48</f>
        <v>196</v>
      </c>
      <c r="F48" s="7">
        <f>'[2]INFANTO-JUVENIL'!AL48+'[1]TOTAL'!F48+'[3]FPFM'!AL48+'[4]LITOVALE'!AL48+'[5]REGIONAIS'!AL48</f>
        <v>93</v>
      </c>
      <c r="G48" s="8">
        <f>'[2]INFANTO-JUVENIL'!AM48+'[1]TOTAL'!G48+'[3]FPFM'!AM48+'[4]LITOVALE'!AM48+'[5]REGIONAIS'!AM48</f>
        <v>232</v>
      </c>
      <c r="H48" s="9">
        <f>'[2]INFANTO-JUVENIL'!AN48+'[1]TOTAL'!H48+'[3]FPFM'!AN48+'[4]LITOVALE'!AN48+'[5]REGIONAIS'!AN48</f>
        <v>963</v>
      </c>
      <c r="I48" s="13">
        <f>'[2]INFANTO-JUVENIL'!AO48+'[1]TOTAL'!I48+'[3]FPFM'!AO48+'[4]LITOVALE'!AO48+'[5]REGIONAIS'!AO48</f>
        <v>1027</v>
      </c>
      <c r="J48" s="10">
        <f t="shared" si="2"/>
        <v>-64</v>
      </c>
      <c r="K48" s="3">
        <f t="shared" si="3"/>
        <v>37.61996161228407</v>
      </c>
      <c r="L48" s="3">
        <f t="shared" si="4"/>
        <v>17.85028790786948</v>
      </c>
      <c r="M48" s="3">
        <f t="shared" si="5"/>
        <v>44.52975047984645</v>
      </c>
      <c r="N48" s="3">
        <f t="shared" si="6"/>
        <v>1.8483685220729367</v>
      </c>
      <c r="O48" s="3">
        <f t="shared" si="7"/>
        <v>1.9712092130518235</v>
      </c>
      <c r="P48" s="3">
        <f t="shared" si="8"/>
        <v>43.5700575815739</v>
      </c>
    </row>
    <row r="49" spans="1:16" ht="12.75">
      <c r="A49" s="5" t="str">
        <f>'[1]TOTAL'!A49</f>
        <v>Dudú</v>
      </c>
      <c r="B49" s="5" t="str">
        <f>'[1]TOTAL'!B49</f>
        <v>Castilho</v>
      </c>
      <c r="C49" s="12">
        <f t="shared" si="0"/>
        <v>93</v>
      </c>
      <c r="D49" s="2">
        <f t="shared" si="1"/>
        <v>99</v>
      </c>
      <c r="E49" s="6">
        <f>'[2]INFANTO-JUVENIL'!AK49+'[1]TOTAL'!E49+'[3]FPFM'!AK49+'[4]LITOVALE'!AK49+'[5]REGIONAIS'!AK49</f>
        <v>29</v>
      </c>
      <c r="F49" s="7">
        <f>'[2]INFANTO-JUVENIL'!AL49+'[1]TOTAL'!F49+'[3]FPFM'!AL49+'[4]LITOVALE'!AL49+'[5]REGIONAIS'!AL49</f>
        <v>12</v>
      </c>
      <c r="G49" s="8">
        <f>'[2]INFANTO-JUVENIL'!AM49+'[1]TOTAL'!G49+'[3]FPFM'!AM49+'[4]LITOVALE'!AM49+'[5]REGIONAIS'!AM49</f>
        <v>52</v>
      </c>
      <c r="H49" s="9">
        <f>'[2]INFANTO-JUVENIL'!AN49+'[1]TOTAL'!H49+'[3]FPFM'!AN49+'[4]LITOVALE'!AN49+'[5]REGIONAIS'!AN49</f>
        <v>101</v>
      </c>
      <c r="I49" s="13">
        <f>'[2]INFANTO-JUVENIL'!AO49+'[1]TOTAL'!I49+'[3]FPFM'!AO49+'[4]LITOVALE'!AO49+'[5]REGIONAIS'!AO49</f>
        <v>149</v>
      </c>
      <c r="J49" s="10">
        <f t="shared" si="2"/>
        <v>-48</v>
      </c>
      <c r="K49" s="3">
        <f t="shared" si="3"/>
        <v>31.182795698924732</v>
      </c>
      <c r="L49" s="3">
        <f t="shared" si="4"/>
        <v>12.903225806451612</v>
      </c>
      <c r="M49" s="3">
        <f t="shared" si="5"/>
        <v>55.91397849462365</v>
      </c>
      <c r="N49" s="3">
        <f t="shared" si="6"/>
        <v>1.086021505376344</v>
      </c>
      <c r="O49" s="3">
        <f t="shared" si="7"/>
        <v>1.6021505376344085</v>
      </c>
      <c r="P49" s="3">
        <f t="shared" si="8"/>
        <v>35.483870967741936</v>
      </c>
    </row>
    <row r="50" spans="1:16" ht="12.75">
      <c r="A50" s="5" t="str">
        <f>'[1]TOTAL'!A50</f>
        <v>Dylan</v>
      </c>
      <c r="B50" s="5" t="str">
        <f>'[1]TOTAL'!B50</f>
        <v>Buchan</v>
      </c>
      <c r="C50" s="12">
        <f t="shared" si="0"/>
        <v>11</v>
      </c>
      <c r="D50" s="2">
        <f t="shared" si="1"/>
        <v>3</v>
      </c>
      <c r="E50" s="6">
        <f>'[2]INFANTO-JUVENIL'!AK50+'[1]TOTAL'!E50+'[3]FPFM'!AK50+'[4]LITOVALE'!AK50+'[5]REGIONAIS'!AK50</f>
        <v>0</v>
      </c>
      <c r="F50" s="7">
        <f>'[2]INFANTO-JUVENIL'!AL50+'[1]TOTAL'!F50+'[3]FPFM'!AL50+'[4]LITOVALE'!AL50+'[5]REGIONAIS'!AL50</f>
        <v>3</v>
      </c>
      <c r="G50" s="8">
        <f>'[2]INFANTO-JUVENIL'!AM50+'[1]TOTAL'!G50+'[3]FPFM'!AM50+'[4]LITOVALE'!AM50+'[5]REGIONAIS'!AM50</f>
        <v>8</v>
      </c>
      <c r="H50" s="9">
        <f>'[2]INFANTO-JUVENIL'!AN50+'[1]TOTAL'!H50+'[3]FPFM'!AN50+'[4]LITOVALE'!AN50+'[5]REGIONAIS'!AN50</f>
        <v>0</v>
      </c>
      <c r="I50" s="13">
        <f>'[2]INFANTO-JUVENIL'!AO50+'[1]TOTAL'!I50+'[3]FPFM'!AO50+'[4]LITOVALE'!AO50+'[5]REGIONAIS'!AO50</f>
        <v>23</v>
      </c>
      <c r="J50" s="10">
        <f t="shared" si="2"/>
        <v>-23</v>
      </c>
      <c r="K50" s="3">
        <f t="shared" si="3"/>
        <v>0</v>
      </c>
      <c r="L50" s="3">
        <f t="shared" si="4"/>
        <v>27.27272727272727</v>
      </c>
      <c r="M50" s="3">
        <f t="shared" si="5"/>
        <v>72.72727272727273</v>
      </c>
      <c r="N50" s="3">
        <f t="shared" si="6"/>
        <v>0</v>
      </c>
      <c r="O50" s="3">
        <f t="shared" si="7"/>
        <v>2.090909090909091</v>
      </c>
      <c r="P50" s="3">
        <f t="shared" si="8"/>
        <v>9.090909090909092</v>
      </c>
    </row>
    <row r="51" spans="1:16" ht="12.75">
      <c r="A51" s="5" t="str">
        <f>'[1]TOTAL'!A51</f>
        <v>Éder</v>
      </c>
      <c r="B51" s="5" t="str">
        <f>'[1]TOTAL'!B51</f>
        <v>Costa</v>
      </c>
      <c r="C51" s="12">
        <f t="shared" si="0"/>
        <v>69</v>
      </c>
      <c r="D51" s="2">
        <f t="shared" si="1"/>
        <v>63</v>
      </c>
      <c r="E51" s="6">
        <f>'[2]INFANTO-JUVENIL'!AK51+'[1]TOTAL'!E51+'[3]FPFM'!AK51+'[4]LITOVALE'!AK51+'[5]REGIONAIS'!AK51</f>
        <v>15</v>
      </c>
      <c r="F51" s="7">
        <f>'[2]INFANTO-JUVENIL'!AL51+'[1]TOTAL'!F51+'[3]FPFM'!AL51+'[4]LITOVALE'!AL51+'[5]REGIONAIS'!AL51</f>
        <v>18</v>
      </c>
      <c r="G51" s="8">
        <f>'[2]INFANTO-JUVENIL'!AM51+'[1]TOTAL'!G51+'[3]FPFM'!AM51+'[4]LITOVALE'!AM51+'[5]REGIONAIS'!AM51</f>
        <v>36</v>
      </c>
      <c r="H51" s="9">
        <f>'[2]INFANTO-JUVENIL'!AN51+'[1]TOTAL'!H51+'[3]FPFM'!AN51+'[4]LITOVALE'!AN51+'[5]REGIONAIS'!AN51</f>
        <v>43</v>
      </c>
      <c r="I51" s="13">
        <f>'[2]INFANTO-JUVENIL'!AO51+'[1]TOTAL'!I51+'[3]FPFM'!AO51+'[4]LITOVALE'!AO51+'[5]REGIONAIS'!AO51</f>
        <v>83</v>
      </c>
      <c r="J51" s="10">
        <f t="shared" si="2"/>
        <v>-40</v>
      </c>
      <c r="K51" s="3">
        <f t="shared" si="3"/>
        <v>21.73913043478261</v>
      </c>
      <c r="L51" s="3">
        <f t="shared" si="4"/>
        <v>26.08695652173913</v>
      </c>
      <c r="M51" s="3">
        <f t="shared" si="5"/>
        <v>52.17391304347826</v>
      </c>
      <c r="N51" s="3">
        <f t="shared" si="6"/>
        <v>0.6231884057971014</v>
      </c>
      <c r="O51" s="3">
        <f t="shared" si="7"/>
        <v>1.2028985507246377</v>
      </c>
      <c r="P51" s="3">
        <f t="shared" si="8"/>
        <v>30.434782608695656</v>
      </c>
    </row>
    <row r="52" spans="1:16" ht="12.75">
      <c r="A52" s="5" t="str">
        <f>'[1]TOTAL'!A52</f>
        <v>Ederson</v>
      </c>
      <c r="B52" s="5" t="str">
        <f>'[1]TOTAL'!B52</f>
        <v>Vicente</v>
      </c>
      <c r="C52" s="12">
        <f t="shared" si="0"/>
        <v>50</v>
      </c>
      <c r="D52" s="2">
        <f t="shared" si="1"/>
        <v>31</v>
      </c>
      <c r="E52" s="6">
        <f>'[2]INFANTO-JUVENIL'!AK52+'[1]TOTAL'!E52+'[3]FPFM'!AK52+'[4]LITOVALE'!AK52+'[5]REGIONAIS'!AK52</f>
        <v>10</v>
      </c>
      <c r="F52" s="7">
        <f>'[2]INFANTO-JUVENIL'!AL52+'[1]TOTAL'!F52+'[3]FPFM'!AL52+'[4]LITOVALE'!AL52+'[5]REGIONAIS'!AL52</f>
        <v>1</v>
      </c>
      <c r="G52" s="8">
        <f>'[2]INFANTO-JUVENIL'!AM52+'[1]TOTAL'!G52+'[3]FPFM'!AM52+'[4]LITOVALE'!AM52+'[5]REGIONAIS'!AM52</f>
        <v>39</v>
      </c>
      <c r="H52" s="9">
        <f>'[2]INFANTO-JUVENIL'!AN52+'[1]TOTAL'!H52+'[3]FPFM'!AN52+'[4]LITOVALE'!AN52+'[5]REGIONAIS'!AN52</f>
        <v>28</v>
      </c>
      <c r="I52" s="13">
        <f>'[2]INFANTO-JUVENIL'!AO52+'[1]TOTAL'!I52+'[3]FPFM'!AO52+'[4]LITOVALE'!AO52+'[5]REGIONAIS'!AO52</f>
        <v>110</v>
      </c>
      <c r="J52" s="10">
        <f t="shared" si="2"/>
        <v>-82</v>
      </c>
      <c r="K52" s="3">
        <f t="shared" si="3"/>
        <v>20</v>
      </c>
      <c r="L52" s="3">
        <f t="shared" si="4"/>
        <v>2</v>
      </c>
      <c r="M52" s="3">
        <f t="shared" si="5"/>
        <v>78</v>
      </c>
      <c r="N52" s="3">
        <f t="shared" si="6"/>
        <v>0.56</v>
      </c>
      <c r="O52" s="3">
        <f t="shared" si="7"/>
        <v>2.2</v>
      </c>
      <c r="P52" s="3">
        <f t="shared" si="8"/>
        <v>20.666666666666668</v>
      </c>
    </row>
    <row r="53" spans="1:16" ht="12.75">
      <c r="A53" s="5" t="str">
        <f>'[1]TOTAL'!A53</f>
        <v>Ednelson</v>
      </c>
      <c r="B53" s="5" t="str">
        <f>'[1]TOTAL'!B53</f>
        <v>Prado</v>
      </c>
      <c r="C53" s="12">
        <f t="shared" si="0"/>
        <v>440</v>
      </c>
      <c r="D53" s="2">
        <f t="shared" si="1"/>
        <v>661</v>
      </c>
      <c r="E53" s="6">
        <f>'[2]INFANTO-JUVENIL'!AK53+'[1]TOTAL'!E53+'[3]FPFM'!AK53+'[4]LITOVALE'!AK53+'[5]REGIONAIS'!AK53</f>
        <v>197</v>
      </c>
      <c r="F53" s="7">
        <f>'[2]INFANTO-JUVENIL'!AL53+'[1]TOTAL'!F53+'[3]FPFM'!AL53+'[4]LITOVALE'!AL53+'[5]REGIONAIS'!AL53</f>
        <v>70</v>
      </c>
      <c r="G53" s="8">
        <f>'[2]INFANTO-JUVENIL'!AM53+'[1]TOTAL'!G53+'[3]FPFM'!AM53+'[4]LITOVALE'!AM53+'[5]REGIONAIS'!AM53</f>
        <v>173</v>
      </c>
      <c r="H53" s="9">
        <f>'[2]INFANTO-JUVENIL'!AN53+'[1]TOTAL'!H53+'[3]FPFM'!AN53+'[4]LITOVALE'!AN53+'[5]REGIONAIS'!AN53</f>
        <v>775</v>
      </c>
      <c r="I53" s="13">
        <f>'[2]INFANTO-JUVENIL'!AO53+'[1]TOTAL'!I53+'[3]FPFM'!AO53+'[4]LITOVALE'!AO53+'[5]REGIONAIS'!AO53</f>
        <v>764</v>
      </c>
      <c r="J53" s="10">
        <f t="shared" si="2"/>
        <v>11</v>
      </c>
      <c r="K53" s="3">
        <f t="shared" si="3"/>
        <v>44.77272727272727</v>
      </c>
      <c r="L53" s="3">
        <f t="shared" si="4"/>
        <v>15.909090909090908</v>
      </c>
      <c r="M53" s="3">
        <f t="shared" si="5"/>
        <v>39.31818181818182</v>
      </c>
      <c r="N53" s="3">
        <f t="shared" si="6"/>
        <v>1.7613636363636365</v>
      </c>
      <c r="O53" s="3">
        <f t="shared" si="7"/>
        <v>1.7363636363636363</v>
      </c>
      <c r="P53" s="3">
        <f t="shared" si="8"/>
        <v>50.07575757575757</v>
      </c>
    </row>
    <row r="54" spans="1:16" ht="12.75">
      <c r="A54" s="5" t="str">
        <f>'[1]TOTAL'!A54</f>
        <v>Edson</v>
      </c>
      <c r="B54" s="5" t="str">
        <f>'[1]TOTAL'!B54</f>
        <v>Martins</v>
      </c>
      <c r="C54" s="12">
        <f t="shared" si="0"/>
        <v>87</v>
      </c>
      <c r="D54" s="2">
        <f t="shared" si="1"/>
        <v>101</v>
      </c>
      <c r="E54" s="6">
        <f>'[2]INFANTO-JUVENIL'!AK54+'[1]TOTAL'!E54+'[3]FPFM'!AK54+'[4]LITOVALE'!AK54+'[5]REGIONAIS'!AK54</f>
        <v>28</v>
      </c>
      <c r="F54" s="7">
        <f>'[2]INFANTO-JUVENIL'!AL54+'[1]TOTAL'!F54+'[3]FPFM'!AL54+'[4]LITOVALE'!AL54+'[5]REGIONAIS'!AL54</f>
        <v>17</v>
      </c>
      <c r="G54" s="8">
        <f>'[2]INFANTO-JUVENIL'!AM54+'[1]TOTAL'!G54+'[3]FPFM'!AM54+'[4]LITOVALE'!AM54+'[5]REGIONAIS'!AM54</f>
        <v>42</v>
      </c>
      <c r="H54" s="9">
        <f>'[2]INFANTO-JUVENIL'!AN54+'[1]TOTAL'!H54+'[3]FPFM'!AN54+'[4]LITOVALE'!AN54+'[5]REGIONAIS'!AN54</f>
        <v>76</v>
      </c>
      <c r="I54" s="13">
        <f>'[2]INFANTO-JUVENIL'!AO54+'[1]TOTAL'!I54+'[3]FPFM'!AO54+'[4]LITOVALE'!AO54+'[5]REGIONAIS'!AO54</f>
        <v>115</v>
      </c>
      <c r="J54" s="10">
        <f t="shared" si="2"/>
        <v>-39</v>
      </c>
      <c r="K54" s="3">
        <f t="shared" si="3"/>
        <v>32.18390804597701</v>
      </c>
      <c r="L54" s="3">
        <f t="shared" si="4"/>
        <v>19.54022988505747</v>
      </c>
      <c r="M54" s="3">
        <f t="shared" si="5"/>
        <v>48.275862068965516</v>
      </c>
      <c r="N54" s="3">
        <f t="shared" si="6"/>
        <v>0.8735632183908046</v>
      </c>
      <c r="O54" s="3">
        <f t="shared" si="7"/>
        <v>1.3218390804597702</v>
      </c>
      <c r="P54" s="3">
        <f t="shared" si="8"/>
        <v>38.69731800766284</v>
      </c>
    </row>
    <row r="55" spans="1:16" ht="12.75">
      <c r="A55" s="5" t="str">
        <f>'[1]TOTAL'!A55</f>
        <v>Edson</v>
      </c>
      <c r="B55" s="5" t="str">
        <f>'[1]TOTAL'!B55</f>
        <v>Sirio</v>
      </c>
      <c r="C55" s="12">
        <f t="shared" si="0"/>
        <v>1189</v>
      </c>
      <c r="D55" s="2">
        <f t="shared" si="1"/>
        <v>2570</v>
      </c>
      <c r="E55" s="6">
        <f>'[2]INFANTO-JUVENIL'!AK55+'[1]TOTAL'!E55+'[3]FPFM'!AK55+'[4]LITOVALE'!AK55+'[5]REGIONAIS'!AK55</f>
        <v>810</v>
      </c>
      <c r="F55" s="7">
        <f>'[2]INFANTO-JUVENIL'!AL55+'[1]TOTAL'!F55+'[3]FPFM'!AL55+'[4]LITOVALE'!AL55+'[5]REGIONAIS'!AL55</f>
        <v>140</v>
      </c>
      <c r="G55" s="8">
        <f>'[2]INFANTO-JUVENIL'!AM55+'[1]TOTAL'!G55+'[3]FPFM'!AM55+'[4]LITOVALE'!AM55+'[5]REGIONAIS'!AM55</f>
        <v>239</v>
      </c>
      <c r="H55" s="9">
        <f>'[2]INFANTO-JUVENIL'!AN55+'[1]TOTAL'!H55+'[3]FPFM'!AN55+'[4]LITOVALE'!AN55+'[5]REGIONAIS'!AN55</f>
        <v>5456</v>
      </c>
      <c r="I55" s="13">
        <f>'[2]INFANTO-JUVENIL'!AO55+'[1]TOTAL'!I55+'[3]FPFM'!AO55+'[4]LITOVALE'!AO55+'[5]REGIONAIS'!AO55</f>
        <v>3658</v>
      </c>
      <c r="J55" s="10">
        <f t="shared" si="2"/>
        <v>1798</v>
      </c>
      <c r="K55" s="3">
        <f t="shared" si="3"/>
        <v>68.12447434819175</v>
      </c>
      <c r="L55" s="3">
        <f t="shared" si="4"/>
        <v>11.774600504625736</v>
      </c>
      <c r="M55" s="3">
        <f t="shared" si="5"/>
        <v>20.100925147182505</v>
      </c>
      <c r="N55" s="3">
        <f t="shared" si="6"/>
        <v>4.588730025231286</v>
      </c>
      <c r="O55" s="3">
        <f t="shared" si="7"/>
        <v>3.0765349032800673</v>
      </c>
      <c r="P55" s="3">
        <f t="shared" si="8"/>
        <v>72.049341183067</v>
      </c>
    </row>
    <row r="56" spans="1:16" ht="12.75">
      <c r="A56" s="5" t="str">
        <f>'[1]TOTAL'!A56</f>
        <v>Edu</v>
      </c>
      <c r="B56" s="5" t="str">
        <f>'[1]TOTAL'!B56</f>
        <v>Buzina</v>
      </c>
      <c r="C56" s="12">
        <f t="shared" si="0"/>
        <v>6</v>
      </c>
      <c r="D56" s="2">
        <f t="shared" si="1"/>
        <v>9</v>
      </c>
      <c r="E56" s="6">
        <f>'[2]INFANTO-JUVENIL'!AK56+'[1]TOTAL'!E56+'[3]FPFM'!AK56+'[4]LITOVALE'!AK56+'[5]REGIONAIS'!AK56</f>
        <v>3</v>
      </c>
      <c r="F56" s="7">
        <f>'[2]INFANTO-JUVENIL'!AL56+'[1]TOTAL'!F56+'[3]FPFM'!AL56+'[4]LITOVALE'!AL56+'[5]REGIONAIS'!AL56</f>
        <v>0</v>
      </c>
      <c r="G56" s="8">
        <f>'[2]INFANTO-JUVENIL'!AM56+'[1]TOTAL'!G56+'[3]FPFM'!AM56+'[4]LITOVALE'!AM56+'[5]REGIONAIS'!AM56</f>
        <v>3</v>
      </c>
      <c r="H56" s="9">
        <f>'[2]INFANTO-JUVENIL'!AN56+'[1]TOTAL'!H56+'[3]FPFM'!AN56+'[4]LITOVALE'!AN56+'[5]REGIONAIS'!AN56</f>
        <v>14</v>
      </c>
      <c r="I56" s="13">
        <f>'[2]INFANTO-JUVENIL'!AO56+'[1]TOTAL'!I56+'[3]FPFM'!AO56+'[4]LITOVALE'!AO56+'[5]REGIONAIS'!AO56</f>
        <v>10</v>
      </c>
      <c r="J56" s="10">
        <f t="shared" si="2"/>
        <v>4</v>
      </c>
      <c r="K56" s="3">
        <f t="shared" si="3"/>
        <v>50</v>
      </c>
      <c r="L56" s="3">
        <f t="shared" si="4"/>
        <v>0</v>
      </c>
      <c r="M56" s="3">
        <f t="shared" si="5"/>
        <v>50</v>
      </c>
      <c r="N56" s="3">
        <f t="shared" si="6"/>
        <v>2.3333333333333335</v>
      </c>
      <c r="O56" s="3">
        <f t="shared" si="7"/>
        <v>1.6666666666666667</v>
      </c>
      <c r="P56" s="3">
        <f t="shared" si="8"/>
        <v>50</v>
      </c>
    </row>
    <row r="57" spans="1:16" ht="12.75">
      <c r="A57" s="5" t="str">
        <f>'[1]TOTAL'!A57</f>
        <v>Edu</v>
      </c>
      <c r="B57" s="5" t="str">
        <f>'[1]TOTAL'!B57</f>
        <v>Macedo Jr</v>
      </c>
      <c r="C57" s="12">
        <f t="shared" si="0"/>
        <v>256</v>
      </c>
      <c r="D57" s="2">
        <f t="shared" si="1"/>
        <v>410</v>
      </c>
      <c r="E57" s="6">
        <f>'[2]INFANTO-JUVENIL'!AK57+'[1]TOTAL'!E57+'[3]FPFM'!AK57+'[4]LITOVALE'!AK57+'[5]REGIONAIS'!AK57</f>
        <v>117</v>
      </c>
      <c r="F57" s="7">
        <f>'[2]INFANTO-JUVENIL'!AL57+'[1]TOTAL'!F57+'[3]FPFM'!AL57+'[4]LITOVALE'!AL57+'[5]REGIONAIS'!AL57</f>
        <v>59</v>
      </c>
      <c r="G57" s="8">
        <f>'[2]INFANTO-JUVENIL'!AM57+'[1]TOTAL'!G57+'[3]FPFM'!AM57+'[4]LITOVALE'!AM57+'[5]REGIONAIS'!AM57</f>
        <v>80</v>
      </c>
      <c r="H57" s="9">
        <f>'[2]INFANTO-JUVENIL'!AN57+'[1]TOTAL'!H57+'[3]FPFM'!AN57+'[4]LITOVALE'!AN57+'[5]REGIONAIS'!AN57</f>
        <v>376</v>
      </c>
      <c r="I57" s="13">
        <f>'[2]INFANTO-JUVENIL'!AO57+'[1]TOTAL'!I57+'[3]FPFM'!AO57+'[4]LITOVALE'!AO57+'[5]REGIONAIS'!AO57</f>
        <v>308</v>
      </c>
      <c r="J57" s="10">
        <f t="shared" si="2"/>
        <v>68</v>
      </c>
      <c r="K57" s="3">
        <f t="shared" si="3"/>
        <v>45.703125</v>
      </c>
      <c r="L57" s="3">
        <f t="shared" si="4"/>
        <v>23.046875</v>
      </c>
      <c r="M57" s="3">
        <f t="shared" si="5"/>
        <v>31.25</v>
      </c>
      <c r="N57" s="3">
        <f t="shared" si="6"/>
        <v>1.46875</v>
      </c>
      <c r="O57" s="3">
        <f t="shared" si="7"/>
        <v>1.203125</v>
      </c>
      <c r="P57" s="3">
        <f t="shared" si="8"/>
        <v>53.385416666666664</v>
      </c>
    </row>
    <row r="58" spans="1:16" ht="12.75">
      <c r="A58" s="5" t="str">
        <f>'[1]TOTAL'!A58</f>
        <v>Eduardo</v>
      </c>
      <c r="B58" s="5" t="str">
        <f>'[1]TOTAL'!B58</f>
        <v>Ilário</v>
      </c>
      <c r="C58" s="12">
        <f t="shared" si="0"/>
        <v>186</v>
      </c>
      <c r="D58" s="2">
        <f t="shared" si="1"/>
        <v>258</v>
      </c>
      <c r="E58" s="6">
        <f>'[2]INFANTO-JUVENIL'!AK58+'[1]TOTAL'!E58+'[3]FPFM'!AK58+'[4]LITOVALE'!AK58+'[5]REGIONAIS'!AK58</f>
        <v>75</v>
      </c>
      <c r="F58" s="7">
        <f>'[2]INFANTO-JUVENIL'!AL58+'[1]TOTAL'!F58+'[3]FPFM'!AL58+'[4]LITOVALE'!AL58+'[5]REGIONAIS'!AL58</f>
        <v>33</v>
      </c>
      <c r="G58" s="8">
        <f>'[2]INFANTO-JUVENIL'!AM58+'[1]TOTAL'!G58+'[3]FPFM'!AM58+'[4]LITOVALE'!AM58+'[5]REGIONAIS'!AM58</f>
        <v>78</v>
      </c>
      <c r="H58" s="9">
        <f>'[2]INFANTO-JUVENIL'!AN58+'[1]TOTAL'!H58+'[3]FPFM'!AN58+'[4]LITOVALE'!AN58+'[5]REGIONAIS'!AN58</f>
        <v>271</v>
      </c>
      <c r="I58" s="13">
        <f>'[2]INFANTO-JUVENIL'!AO58+'[1]TOTAL'!I58+'[3]FPFM'!AO58+'[4]LITOVALE'!AO58+'[5]REGIONAIS'!AO58</f>
        <v>298</v>
      </c>
      <c r="J58" s="10">
        <f t="shared" si="2"/>
        <v>-27</v>
      </c>
      <c r="K58" s="3">
        <f t="shared" si="3"/>
        <v>40.32258064516129</v>
      </c>
      <c r="L58" s="3">
        <f t="shared" si="4"/>
        <v>17.741935483870968</v>
      </c>
      <c r="M58" s="3">
        <f t="shared" si="5"/>
        <v>41.935483870967744</v>
      </c>
      <c r="N58" s="3">
        <f t="shared" si="6"/>
        <v>1.456989247311828</v>
      </c>
      <c r="O58" s="3">
        <f t="shared" si="7"/>
        <v>1.6021505376344085</v>
      </c>
      <c r="P58" s="3">
        <f t="shared" si="8"/>
        <v>46.236559139784944</v>
      </c>
    </row>
    <row r="59" spans="1:16" ht="12.75">
      <c r="A59" s="5" t="str">
        <f>'[1]TOTAL'!A59</f>
        <v>Eduardo</v>
      </c>
      <c r="B59" s="5" t="str">
        <f>'[1]TOTAL'!B59</f>
        <v>Barbosa</v>
      </c>
      <c r="C59" s="12">
        <f t="shared" si="0"/>
        <v>9</v>
      </c>
      <c r="D59" s="2">
        <f t="shared" si="1"/>
        <v>1</v>
      </c>
      <c r="E59" s="6">
        <f>'[2]INFANTO-JUVENIL'!AK59+'[1]TOTAL'!E59+'[3]FPFM'!AK59+'[4]LITOVALE'!AK59+'[5]REGIONAIS'!AK59</f>
        <v>0</v>
      </c>
      <c r="F59" s="7">
        <f>'[2]INFANTO-JUVENIL'!AL59+'[1]TOTAL'!F59+'[3]FPFM'!AL59+'[4]LITOVALE'!AL59+'[5]REGIONAIS'!AL59</f>
        <v>1</v>
      </c>
      <c r="G59" s="8">
        <f>'[2]INFANTO-JUVENIL'!AM59+'[1]TOTAL'!G59+'[3]FPFM'!AM59+'[4]LITOVALE'!AM59+'[5]REGIONAIS'!AM59</f>
        <v>8</v>
      </c>
      <c r="H59" s="9">
        <f>'[2]INFANTO-JUVENIL'!AN59+'[1]TOTAL'!H59+'[3]FPFM'!AN59+'[4]LITOVALE'!AN59+'[5]REGIONAIS'!AN59</f>
        <v>0</v>
      </c>
      <c r="I59" s="13">
        <f>'[2]INFANTO-JUVENIL'!AO59+'[1]TOTAL'!I59+'[3]FPFM'!AO59+'[4]LITOVALE'!AO59+'[5]REGIONAIS'!AO59</f>
        <v>15</v>
      </c>
      <c r="J59" s="10">
        <f t="shared" si="2"/>
        <v>-15</v>
      </c>
      <c r="K59" s="3">
        <f t="shared" si="3"/>
        <v>0</v>
      </c>
      <c r="L59" s="3">
        <f t="shared" si="4"/>
        <v>11.11111111111111</v>
      </c>
      <c r="M59" s="3">
        <f t="shared" si="5"/>
        <v>88.88888888888889</v>
      </c>
      <c r="N59" s="3">
        <f t="shared" si="6"/>
        <v>0</v>
      </c>
      <c r="O59" s="3">
        <f t="shared" si="7"/>
        <v>1.6666666666666667</v>
      </c>
      <c r="P59" s="3">
        <f t="shared" si="8"/>
        <v>3.7037037037037033</v>
      </c>
    </row>
    <row r="60" spans="1:16" ht="12.75">
      <c r="A60" s="5" t="str">
        <f>'[1]TOTAL'!A60</f>
        <v>Éric</v>
      </c>
      <c r="B60" s="5" t="str">
        <f>'[1]TOTAL'!B60</f>
        <v>Mourão</v>
      </c>
      <c r="C60" s="12">
        <f t="shared" si="0"/>
        <v>659</v>
      </c>
      <c r="D60" s="2">
        <f t="shared" si="1"/>
        <v>1214</v>
      </c>
      <c r="E60" s="6">
        <f>'[2]INFANTO-JUVENIL'!AK60+'[1]TOTAL'!E60+'[3]FPFM'!AK60+'[4]LITOVALE'!AK60+'[5]REGIONAIS'!AK60</f>
        <v>371</v>
      </c>
      <c r="F60" s="7">
        <f>'[2]INFANTO-JUVENIL'!AL60+'[1]TOTAL'!F60+'[3]FPFM'!AL60+'[4]LITOVALE'!AL60+'[5]REGIONAIS'!AL60</f>
        <v>101</v>
      </c>
      <c r="G60" s="8">
        <f>'[2]INFANTO-JUVENIL'!AM60+'[1]TOTAL'!G60+'[3]FPFM'!AM60+'[4]LITOVALE'!AM60+'[5]REGIONAIS'!AM60</f>
        <v>187</v>
      </c>
      <c r="H60" s="9">
        <f>'[2]INFANTO-JUVENIL'!AN60+'[1]TOTAL'!H60+'[3]FPFM'!AN60+'[4]LITOVALE'!AN60+'[5]REGIONAIS'!AN60</f>
        <v>2105</v>
      </c>
      <c r="I60" s="13">
        <f>'[2]INFANTO-JUVENIL'!AO60+'[1]TOTAL'!I60+'[3]FPFM'!AO60+'[4]LITOVALE'!AO60+'[5]REGIONAIS'!AO60</f>
        <v>1535</v>
      </c>
      <c r="J60" s="10">
        <f t="shared" si="2"/>
        <v>570</v>
      </c>
      <c r="K60" s="3">
        <f t="shared" si="3"/>
        <v>56.297420333839156</v>
      </c>
      <c r="L60" s="3">
        <f t="shared" si="4"/>
        <v>15.326251896813353</v>
      </c>
      <c r="M60" s="3">
        <f t="shared" si="5"/>
        <v>28.376327769347498</v>
      </c>
      <c r="N60" s="3">
        <f t="shared" si="6"/>
        <v>3.194233687405159</v>
      </c>
      <c r="O60" s="3">
        <f t="shared" si="7"/>
        <v>2.329286798179059</v>
      </c>
      <c r="P60" s="3">
        <f t="shared" si="8"/>
        <v>61.40617096611026</v>
      </c>
    </row>
    <row r="61" spans="1:16" ht="12.75">
      <c r="A61" s="5" t="str">
        <f>'[1]TOTAL'!A61</f>
        <v>Etevaldo</v>
      </c>
      <c r="B61" s="5" t="str">
        <f>'[1]TOTAL'!B61</f>
        <v>Pereira</v>
      </c>
      <c r="C61" s="12">
        <f t="shared" si="0"/>
        <v>35</v>
      </c>
      <c r="D61" s="2">
        <f t="shared" si="1"/>
        <v>50</v>
      </c>
      <c r="E61" s="6">
        <f>'[2]INFANTO-JUVENIL'!AK61+'[1]TOTAL'!E61+'[3]FPFM'!AK61+'[4]LITOVALE'!AK61+'[5]REGIONAIS'!AK61</f>
        <v>14</v>
      </c>
      <c r="F61" s="7">
        <f>'[2]INFANTO-JUVENIL'!AL61+'[1]TOTAL'!F61+'[3]FPFM'!AL61+'[4]LITOVALE'!AL61+'[5]REGIONAIS'!AL61</f>
        <v>8</v>
      </c>
      <c r="G61" s="8">
        <f>'[2]INFANTO-JUVENIL'!AM61+'[1]TOTAL'!G61+'[3]FPFM'!AM61+'[4]LITOVALE'!AM61+'[5]REGIONAIS'!AM61</f>
        <v>13</v>
      </c>
      <c r="H61" s="9">
        <f>'[2]INFANTO-JUVENIL'!AN61+'[1]TOTAL'!H61+'[3]FPFM'!AN61+'[4]LITOVALE'!AN61+'[5]REGIONAIS'!AN61</f>
        <v>33</v>
      </c>
      <c r="I61" s="13">
        <f>'[2]INFANTO-JUVENIL'!AO61+'[1]TOTAL'!I61+'[3]FPFM'!AO61+'[4]LITOVALE'!AO61+'[5]REGIONAIS'!AO61</f>
        <v>35</v>
      </c>
      <c r="J61" s="10">
        <f t="shared" si="2"/>
        <v>-2</v>
      </c>
      <c r="K61" s="3">
        <f t="shared" si="3"/>
        <v>40</v>
      </c>
      <c r="L61" s="3">
        <f t="shared" si="4"/>
        <v>22.857142857142858</v>
      </c>
      <c r="M61" s="3">
        <f t="shared" si="5"/>
        <v>37.142857142857146</v>
      </c>
      <c r="N61" s="3">
        <f t="shared" si="6"/>
        <v>0.9428571428571428</v>
      </c>
      <c r="O61" s="3">
        <f t="shared" si="7"/>
        <v>1</v>
      </c>
      <c r="P61" s="3">
        <f t="shared" si="8"/>
        <v>47.61904761904761</v>
      </c>
    </row>
    <row r="62" spans="1:16" ht="12.75">
      <c r="A62" s="5" t="str">
        <f>'[1]TOTAL'!A62</f>
        <v>Fábio</v>
      </c>
      <c r="B62" s="5" t="str">
        <f>'[1]TOTAL'!B62</f>
        <v>Ap. Silva</v>
      </c>
      <c r="C62" s="12">
        <f t="shared" si="0"/>
        <v>116</v>
      </c>
      <c r="D62" s="2">
        <f t="shared" si="1"/>
        <v>115</v>
      </c>
      <c r="E62" s="6">
        <f>'[2]INFANTO-JUVENIL'!AK62+'[1]TOTAL'!E62+'[3]FPFM'!AK62+'[4]LITOVALE'!AK62+'[5]REGIONAIS'!AK62</f>
        <v>32</v>
      </c>
      <c r="F62" s="7">
        <f>'[2]INFANTO-JUVENIL'!AL62+'[1]TOTAL'!F62+'[3]FPFM'!AL62+'[4]LITOVALE'!AL62+'[5]REGIONAIS'!AL62</f>
        <v>19</v>
      </c>
      <c r="G62" s="8">
        <f>'[2]INFANTO-JUVENIL'!AM62+'[1]TOTAL'!G62+'[3]FPFM'!AM62+'[4]LITOVALE'!AM62+'[5]REGIONAIS'!AM62</f>
        <v>65</v>
      </c>
      <c r="H62" s="9">
        <f>'[2]INFANTO-JUVENIL'!AN62+'[1]TOTAL'!H62+'[3]FPFM'!AN62+'[4]LITOVALE'!AN62+'[5]REGIONAIS'!AN62</f>
        <v>117</v>
      </c>
      <c r="I62" s="13">
        <f>'[2]INFANTO-JUVENIL'!AO62+'[1]TOTAL'!I62+'[3]FPFM'!AO62+'[4]LITOVALE'!AO62+'[5]REGIONAIS'!AO62</f>
        <v>229</v>
      </c>
      <c r="J62" s="10">
        <f t="shared" si="2"/>
        <v>-112</v>
      </c>
      <c r="K62" s="3">
        <f t="shared" si="3"/>
        <v>27.586206896551722</v>
      </c>
      <c r="L62" s="3">
        <f t="shared" si="4"/>
        <v>16.379310344827587</v>
      </c>
      <c r="M62" s="3">
        <f t="shared" si="5"/>
        <v>56.03448275862068</v>
      </c>
      <c r="N62" s="3">
        <f t="shared" si="6"/>
        <v>1.0086206896551724</v>
      </c>
      <c r="O62" s="3">
        <f t="shared" si="7"/>
        <v>1.9741379310344827</v>
      </c>
      <c r="P62" s="3">
        <f t="shared" si="8"/>
        <v>33.04597701149425</v>
      </c>
    </row>
    <row r="63" spans="1:16" ht="12.75">
      <c r="A63" s="5" t="str">
        <f>'[1]TOTAL'!A63</f>
        <v>Fábio</v>
      </c>
      <c r="B63" s="5" t="str">
        <f>'[1]TOTAL'!B63</f>
        <v>Franklin</v>
      </c>
      <c r="C63" s="12">
        <f t="shared" si="0"/>
        <v>26</v>
      </c>
      <c r="D63" s="2">
        <f t="shared" si="1"/>
        <v>24</v>
      </c>
      <c r="E63" s="6">
        <f>'[2]INFANTO-JUVENIL'!AK63+'[1]TOTAL'!E63+'[3]FPFM'!AK63+'[4]LITOVALE'!AK63+'[5]REGIONAIS'!AK63</f>
        <v>5</v>
      </c>
      <c r="F63" s="7">
        <f>'[2]INFANTO-JUVENIL'!AL63+'[1]TOTAL'!F63+'[3]FPFM'!AL63+'[4]LITOVALE'!AL63+'[5]REGIONAIS'!AL63</f>
        <v>9</v>
      </c>
      <c r="G63" s="8">
        <f>'[2]INFANTO-JUVENIL'!AM63+'[1]TOTAL'!G63+'[3]FPFM'!AM63+'[4]LITOVALE'!AM63+'[5]REGIONAIS'!AM63</f>
        <v>12</v>
      </c>
      <c r="H63" s="9">
        <f>'[2]INFANTO-JUVENIL'!AN63+'[1]TOTAL'!H63+'[3]FPFM'!AN63+'[4]LITOVALE'!AN63+'[5]REGIONAIS'!AN63</f>
        <v>12</v>
      </c>
      <c r="I63" s="13">
        <f>'[2]INFANTO-JUVENIL'!AO63+'[1]TOTAL'!I63+'[3]FPFM'!AO63+'[4]LITOVALE'!AO63+'[5]REGIONAIS'!AO63</f>
        <v>24</v>
      </c>
      <c r="J63" s="10">
        <f t="shared" si="2"/>
        <v>-12</v>
      </c>
      <c r="K63" s="3">
        <f t="shared" si="3"/>
        <v>19.230769230769234</v>
      </c>
      <c r="L63" s="3">
        <f t="shared" si="4"/>
        <v>34.61538461538461</v>
      </c>
      <c r="M63" s="3">
        <f t="shared" si="5"/>
        <v>46.15384615384615</v>
      </c>
      <c r="N63" s="3">
        <f t="shared" si="6"/>
        <v>0.46153846153846156</v>
      </c>
      <c r="O63" s="3">
        <f t="shared" si="7"/>
        <v>0.9230769230769231</v>
      </c>
      <c r="P63" s="3">
        <f t="shared" si="8"/>
        <v>30.76923076923077</v>
      </c>
    </row>
    <row r="64" spans="1:16" ht="12.75">
      <c r="A64" s="5" t="str">
        <f>'[1]TOTAL'!A64</f>
        <v>Fábio</v>
      </c>
      <c r="B64" s="5" t="str">
        <f>'[1]TOTAL'!B64</f>
        <v>Gimenez</v>
      </c>
      <c r="C64" s="12">
        <f t="shared" si="0"/>
        <v>38</v>
      </c>
      <c r="D64" s="2">
        <f t="shared" si="1"/>
        <v>24</v>
      </c>
      <c r="E64" s="6">
        <f>'[2]INFANTO-JUVENIL'!AK64+'[1]TOTAL'!E64+'[3]FPFM'!AK64+'[4]LITOVALE'!AK64+'[5]REGIONAIS'!AK64</f>
        <v>7</v>
      </c>
      <c r="F64" s="7">
        <f>'[2]INFANTO-JUVENIL'!AL64+'[1]TOTAL'!F64+'[3]FPFM'!AL64+'[4]LITOVALE'!AL64+'[5]REGIONAIS'!AL64</f>
        <v>3</v>
      </c>
      <c r="G64" s="8">
        <f>'[2]INFANTO-JUVENIL'!AM64+'[1]TOTAL'!G64+'[3]FPFM'!AM64+'[4]LITOVALE'!AM64+'[5]REGIONAIS'!AM64</f>
        <v>28</v>
      </c>
      <c r="H64" s="9">
        <f>'[2]INFANTO-JUVENIL'!AN64+'[1]TOTAL'!H64+'[3]FPFM'!AN64+'[4]LITOVALE'!AN64+'[5]REGIONAIS'!AN64</f>
        <v>15</v>
      </c>
      <c r="I64" s="13">
        <f>'[2]INFANTO-JUVENIL'!AO64+'[1]TOTAL'!I64+'[3]FPFM'!AO64+'[4]LITOVALE'!AO64+'[5]REGIONAIS'!AO64</f>
        <v>66</v>
      </c>
      <c r="J64" s="10">
        <f t="shared" si="2"/>
        <v>-51</v>
      </c>
      <c r="K64" s="3">
        <f t="shared" si="3"/>
        <v>18.421052631578945</v>
      </c>
      <c r="L64" s="3">
        <f t="shared" si="4"/>
        <v>7.894736842105263</v>
      </c>
      <c r="M64" s="3">
        <f t="shared" si="5"/>
        <v>73.68421052631578</v>
      </c>
      <c r="N64" s="3">
        <f t="shared" si="6"/>
        <v>0.39473684210526316</v>
      </c>
      <c r="O64" s="3">
        <f t="shared" si="7"/>
        <v>1.736842105263158</v>
      </c>
      <c r="P64" s="3">
        <f t="shared" si="8"/>
        <v>21.052631578947366</v>
      </c>
    </row>
    <row r="65" spans="1:16" ht="12.75">
      <c r="A65" s="5" t="str">
        <f>'[1]TOTAL'!A65</f>
        <v>Fábio</v>
      </c>
      <c r="B65" s="5" t="str">
        <f>'[1]TOTAL'!B65</f>
        <v>Pereira</v>
      </c>
      <c r="C65" s="12">
        <f t="shared" si="0"/>
        <v>207</v>
      </c>
      <c r="D65" s="2">
        <f t="shared" si="1"/>
        <v>293</v>
      </c>
      <c r="E65" s="6">
        <f>'[2]INFANTO-JUVENIL'!AK65+'[1]TOTAL'!E65+'[3]FPFM'!AK65+'[4]LITOVALE'!AK65+'[5]REGIONAIS'!AK65</f>
        <v>82</v>
      </c>
      <c r="F65" s="7">
        <f>'[2]INFANTO-JUVENIL'!AL65+'[1]TOTAL'!F65+'[3]FPFM'!AL65+'[4]LITOVALE'!AL65+'[5]REGIONAIS'!AL65</f>
        <v>47</v>
      </c>
      <c r="G65" s="8">
        <f>'[2]INFANTO-JUVENIL'!AM65+'[1]TOTAL'!G65+'[3]FPFM'!AM65+'[4]LITOVALE'!AM65+'[5]REGIONAIS'!AM65</f>
        <v>78</v>
      </c>
      <c r="H65" s="9">
        <f>'[2]INFANTO-JUVENIL'!AN65+'[1]TOTAL'!H65+'[3]FPFM'!AN65+'[4]LITOVALE'!AN65+'[5]REGIONAIS'!AN65</f>
        <v>301</v>
      </c>
      <c r="I65" s="13">
        <f>'[2]INFANTO-JUVENIL'!AO65+'[1]TOTAL'!I65+'[3]FPFM'!AO65+'[4]LITOVALE'!AO65+'[5]REGIONAIS'!AO65</f>
        <v>264</v>
      </c>
      <c r="J65" s="10">
        <f t="shared" si="2"/>
        <v>37</v>
      </c>
      <c r="K65" s="3">
        <f t="shared" si="3"/>
        <v>39.61352657004831</v>
      </c>
      <c r="L65" s="3">
        <f t="shared" si="4"/>
        <v>22.705314009661837</v>
      </c>
      <c r="M65" s="3">
        <f t="shared" si="5"/>
        <v>37.68115942028986</v>
      </c>
      <c r="N65" s="3">
        <f t="shared" si="6"/>
        <v>1.4541062801932367</v>
      </c>
      <c r="O65" s="3">
        <f t="shared" si="7"/>
        <v>1.2753623188405796</v>
      </c>
      <c r="P65" s="3">
        <f t="shared" si="8"/>
        <v>47.18196457326892</v>
      </c>
    </row>
    <row r="66" spans="1:16" ht="12.75">
      <c r="A66" s="5" t="str">
        <f>'[1]TOTAL'!A66</f>
        <v>Fabinho</v>
      </c>
      <c r="B66" s="5" t="str">
        <f>'[1]TOTAL'!B66</f>
        <v>Mendes</v>
      </c>
      <c r="C66" s="12">
        <f t="shared" si="0"/>
        <v>620</v>
      </c>
      <c r="D66" s="2">
        <f t="shared" si="1"/>
        <v>1330</v>
      </c>
      <c r="E66" s="6">
        <f>'[2]INFANTO-JUVENIL'!AK66+'[1]TOTAL'!E66+'[3]FPFM'!AK66+'[4]LITOVALE'!AK66+'[5]REGIONAIS'!AK66</f>
        <v>423</v>
      </c>
      <c r="F66" s="7">
        <f>'[2]INFANTO-JUVENIL'!AL66+'[1]TOTAL'!F66+'[3]FPFM'!AL66+'[4]LITOVALE'!AL66+'[5]REGIONAIS'!AL66</f>
        <v>61</v>
      </c>
      <c r="G66" s="8">
        <f>'[2]INFANTO-JUVENIL'!AM66+'[1]TOTAL'!G66+'[3]FPFM'!AM66+'[4]LITOVALE'!AM66+'[5]REGIONAIS'!AM66</f>
        <v>136</v>
      </c>
      <c r="H66" s="9">
        <f>'[2]INFANTO-JUVENIL'!AN66+'[1]TOTAL'!H66+'[3]FPFM'!AN66+'[4]LITOVALE'!AN66+'[5]REGIONAIS'!AN66</f>
        <v>1535</v>
      </c>
      <c r="I66" s="13">
        <f>'[2]INFANTO-JUVENIL'!AO66+'[1]TOTAL'!I66+'[3]FPFM'!AO66+'[4]LITOVALE'!AO66+'[5]REGIONAIS'!AO66</f>
        <v>862</v>
      </c>
      <c r="J66" s="10">
        <f t="shared" si="2"/>
        <v>673</v>
      </c>
      <c r="K66" s="3">
        <f t="shared" si="3"/>
        <v>68.2258064516129</v>
      </c>
      <c r="L66" s="3">
        <f t="shared" si="4"/>
        <v>9.838709677419356</v>
      </c>
      <c r="M66" s="3">
        <f t="shared" si="5"/>
        <v>21.935483870967744</v>
      </c>
      <c r="N66" s="3">
        <f t="shared" si="6"/>
        <v>2.475806451612903</v>
      </c>
      <c r="O66" s="3">
        <f t="shared" si="7"/>
        <v>1.3903225806451613</v>
      </c>
      <c r="P66" s="3">
        <f t="shared" si="8"/>
        <v>71.50537634408603</v>
      </c>
    </row>
    <row r="67" spans="1:16" ht="12.75">
      <c r="A67" s="5" t="str">
        <f>'[1]TOTAL'!A67</f>
        <v>Fabrício</v>
      </c>
      <c r="B67" s="5" t="str">
        <f>'[1]TOTAL'!B67</f>
        <v>Machado</v>
      </c>
      <c r="C67" s="12">
        <f t="shared" si="0"/>
        <v>438</v>
      </c>
      <c r="D67" s="2">
        <f t="shared" si="1"/>
        <v>741</v>
      </c>
      <c r="E67" s="6">
        <f>'[2]INFANTO-JUVENIL'!AK67+'[1]TOTAL'!E67+'[3]FPFM'!AK67+'[4]LITOVALE'!AK67+'[5]REGIONAIS'!AK67</f>
        <v>225</v>
      </c>
      <c r="F67" s="7">
        <f>'[2]INFANTO-JUVENIL'!AL67+'[1]TOTAL'!F67+'[3]FPFM'!AL67+'[4]LITOVALE'!AL67+'[5]REGIONAIS'!AL67</f>
        <v>66</v>
      </c>
      <c r="G67" s="8">
        <f>'[2]INFANTO-JUVENIL'!AM67+'[1]TOTAL'!G67+'[3]FPFM'!AM67+'[4]LITOVALE'!AM67+'[5]REGIONAIS'!AM67</f>
        <v>147</v>
      </c>
      <c r="H67" s="9">
        <f>'[2]INFANTO-JUVENIL'!AN67+'[1]TOTAL'!H67+'[3]FPFM'!AN67+'[4]LITOVALE'!AN67+'[5]REGIONAIS'!AN67</f>
        <v>860</v>
      </c>
      <c r="I67" s="13">
        <f>'[2]INFANTO-JUVENIL'!AO67+'[1]TOTAL'!I67+'[3]FPFM'!AO67+'[4]LITOVALE'!AO67+'[5]REGIONAIS'!AO67</f>
        <v>641</v>
      </c>
      <c r="J67" s="10">
        <f t="shared" si="2"/>
        <v>219</v>
      </c>
      <c r="K67" s="3">
        <f t="shared" si="3"/>
        <v>51.369863013698634</v>
      </c>
      <c r="L67" s="3">
        <f t="shared" si="4"/>
        <v>15.068493150684931</v>
      </c>
      <c r="M67" s="3">
        <f t="shared" si="5"/>
        <v>33.56164383561644</v>
      </c>
      <c r="N67" s="3">
        <f t="shared" si="6"/>
        <v>1.9634703196347032</v>
      </c>
      <c r="O67" s="3">
        <f t="shared" si="7"/>
        <v>1.4634703196347032</v>
      </c>
      <c r="P67" s="3">
        <f t="shared" si="8"/>
        <v>56.39269406392694</v>
      </c>
    </row>
    <row r="68" spans="1:16" ht="12.75">
      <c r="A68" s="5" t="str">
        <f>'[1]TOTAL'!A68</f>
        <v>Felipe</v>
      </c>
      <c r="B68" s="5" t="str">
        <f>'[1]TOTAL'!B68</f>
        <v>Rangel</v>
      </c>
      <c r="C68" s="12">
        <f aca="true" t="shared" si="9" ref="C68:C131">E68+F68+G68</f>
        <v>289</v>
      </c>
      <c r="D68" s="2">
        <f aca="true" t="shared" si="10" ref="D68:D131">(E68*3)+F68</f>
        <v>362</v>
      </c>
      <c r="E68" s="6">
        <f>'[2]INFANTO-JUVENIL'!AK68+'[1]TOTAL'!E68+'[3]FPFM'!AK68+'[4]LITOVALE'!AK68+'[5]REGIONAIS'!AK68</f>
        <v>105</v>
      </c>
      <c r="F68" s="7">
        <f>'[2]INFANTO-JUVENIL'!AL68+'[1]TOTAL'!F68+'[3]FPFM'!AL68+'[4]LITOVALE'!AL68+'[5]REGIONAIS'!AL68</f>
        <v>47</v>
      </c>
      <c r="G68" s="8">
        <f>'[2]INFANTO-JUVENIL'!AM68+'[1]TOTAL'!G68+'[3]FPFM'!AM68+'[4]LITOVALE'!AM68+'[5]REGIONAIS'!AM68</f>
        <v>137</v>
      </c>
      <c r="H68" s="9">
        <f>'[2]INFANTO-JUVENIL'!AN68+'[1]TOTAL'!H68+'[3]FPFM'!AN68+'[4]LITOVALE'!AN68+'[5]REGIONAIS'!AN68</f>
        <v>631</v>
      </c>
      <c r="I68" s="13">
        <f>'[2]INFANTO-JUVENIL'!AO68+'[1]TOTAL'!I68+'[3]FPFM'!AO68+'[4]LITOVALE'!AO68+'[5]REGIONAIS'!AO68</f>
        <v>609</v>
      </c>
      <c r="J68" s="10">
        <f aca="true" t="shared" si="11" ref="J68:J131">H68-I68</f>
        <v>22</v>
      </c>
      <c r="K68" s="3">
        <f aca="true" t="shared" si="12" ref="K68:K131">IF(C68&lt;&gt;0,(E68/C68*100),0)</f>
        <v>36.332179930795846</v>
      </c>
      <c r="L68" s="3">
        <f aca="true" t="shared" si="13" ref="L68:L131">IF(C68&lt;&gt;0,(F68/C68*100),0)</f>
        <v>16.26297577854671</v>
      </c>
      <c r="M68" s="3">
        <f aca="true" t="shared" si="14" ref="M68:M131">IF(C68&lt;&gt;0,(G68/C68*100),0)</f>
        <v>47.40484429065744</v>
      </c>
      <c r="N68" s="3">
        <f aca="true" t="shared" si="15" ref="N68:N131">IF(C68&lt;&gt;0,(H68/C68),0)</f>
        <v>2.1833910034602075</v>
      </c>
      <c r="O68" s="3">
        <f aca="true" t="shared" si="16" ref="O68:O131">IF(C68&lt;&gt;0,(I68/C68),0)</f>
        <v>2.1072664359861593</v>
      </c>
      <c r="P68" s="3">
        <f aca="true" t="shared" si="17" ref="P68:P131">IF(C68&lt;&gt;0,(D68/(C68*3)*100),0)</f>
        <v>41.753171856978085</v>
      </c>
    </row>
    <row r="69" spans="1:16" ht="12.75">
      <c r="A69" s="5" t="str">
        <f>'[1]TOTAL'!A69</f>
        <v>Felipe</v>
      </c>
      <c r="B69" s="5" t="str">
        <f>'[1]TOTAL'!B69</f>
        <v>Nunes</v>
      </c>
      <c r="C69" s="12">
        <f t="shared" si="9"/>
        <v>10</v>
      </c>
      <c r="D69" s="2">
        <f t="shared" si="10"/>
        <v>7</v>
      </c>
      <c r="E69" s="6">
        <f>'[2]INFANTO-JUVENIL'!AK69+'[1]TOTAL'!E69+'[3]FPFM'!AK69+'[4]LITOVALE'!AK69+'[5]REGIONAIS'!AK69</f>
        <v>2</v>
      </c>
      <c r="F69" s="7">
        <f>'[2]INFANTO-JUVENIL'!AL69+'[1]TOTAL'!F69+'[3]FPFM'!AL69+'[4]LITOVALE'!AL69+'[5]REGIONAIS'!AL69</f>
        <v>1</v>
      </c>
      <c r="G69" s="8">
        <f>'[2]INFANTO-JUVENIL'!AM69+'[1]TOTAL'!G69+'[3]FPFM'!AM69+'[4]LITOVALE'!AM69+'[5]REGIONAIS'!AM69</f>
        <v>7</v>
      </c>
      <c r="H69" s="9">
        <f>'[2]INFANTO-JUVENIL'!AN69+'[1]TOTAL'!H69+'[3]FPFM'!AN69+'[4]LITOVALE'!AN69+'[5]REGIONAIS'!AN69</f>
        <v>10</v>
      </c>
      <c r="I69" s="13">
        <f>'[2]INFANTO-JUVENIL'!AO69+'[1]TOTAL'!I69+'[3]FPFM'!AO69+'[4]LITOVALE'!AO69+'[5]REGIONAIS'!AO69</f>
        <v>18</v>
      </c>
      <c r="J69" s="10">
        <f t="shared" si="11"/>
        <v>-8</v>
      </c>
      <c r="K69" s="3">
        <f t="shared" si="12"/>
        <v>20</v>
      </c>
      <c r="L69" s="3">
        <f t="shared" si="13"/>
        <v>10</v>
      </c>
      <c r="M69" s="3">
        <f t="shared" si="14"/>
        <v>70</v>
      </c>
      <c r="N69" s="3">
        <f t="shared" si="15"/>
        <v>1</v>
      </c>
      <c r="O69" s="3">
        <f t="shared" si="16"/>
        <v>1.8</v>
      </c>
      <c r="P69" s="3">
        <f t="shared" si="17"/>
        <v>23.333333333333332</v>
      </c>
    </row>
    <row r="70" spans="1:16" ht="12.75">
      <c r="A70" s="5" t="str">
        <f>'[1]TOTAL'!A70</f>
        <v>Felipe</v>
      </c>
      <c r="B70" s="5" t="str">
        <f>'[1]TOTAL'!B70</f>
        <v>Silva</v>
      </c>
      <c r="C70" s="12">
        <f t="shared" si="9"/>
        <v>5</v>
      </c>
      <c r="D70" s="2">
        <f t="shared" si="10"/>
        <v>4</v>
      </c>
      <c r="E70" s="6">
        <f>'[2]INFANTO-JUVENIL'!AK70+'[1]TOTAL'!E70+'[3]FPFM'!AK70+'[4]LITOVALE'!AK70+'[5]REGIONAIS'!AK70</f>
        <v>1</v>
      </c>
      <c r="F70" s="7">
        <f>'[2]INFANTO-JUVENIL'!AL70+'[1]TOTAL'!F70+'[3]FPFM'!AL70+'[4]LITOVALE'!AL70+'[5]REGIONAIS'!AL70</f>
        <v>1</v>
      </c>
      <c r="G70" s="8">
        <f>'[2]INFANTO-JUVENIL'!AM70+'[1]TOTAL'!G70+'[3]FPFM'!AM70+'[4]LITOVALE'!AM70+'[5]REGIONAIS'!AM70</f>
        <v>3</v>
      </c>
      <c r="H70" s="9">
        <f>'[2]INFANTO-JUVENIL'!AN70+'[1]TOTAL'!H70+'[3]FPFM'!AN70+'[4]LITOVALE'!AN70+'[5]REGIONAIS'!AN70</f>
        <v>3</v>
      </c>
      <c r="I70" s="13">
        <f>'[2]INFANTO-JUVENIL'!AO70+'[1]TOTAL'!I70+'[3]FPFM'!AO70+'[4]LITOVALE'!AO70+'[5]REGIONAIS'!AO70</f>
        <v>10</v>
      </c>
      <c r="J70" s="10">
        <f t="shared" si="11"/>
        <v>-7</v>
      </c>
      <c r="K70" s="3">
        <f t="shared" si="12"/>
        <v>20</v>
      </c>
      <c r="L70" s="3">
        <f t="shared" si="13"/>
        <v>20</v>
      </c>
      <c r="M70" s="3">
        <f t="shared" si="14"/>
        <v>60</v>
      </c>
      <c r="N70" s="3">
        <f t="shared" si="15"/>
        <v>0.6</v>
      </c>
      <c r="O70" s="3">
        <f t="shared" si="16"/>
        <v>2</v>
      </c>
      <c r="P70" s="3">
        <f t="shared" si="17"/>
        <v>26.666666666666668</v>
      </c>
    </row>
    <row r="71" spans="1:16" ht="12.75">
      <c r="A71" s="5" t="str">
        <f>'[1]TOTAL'!A71</f>
        <v>Felipinho</v>
      </c>
      <c r="B71" s="5" t="str">
        <f>'[1]TOTAL'!B71</f>
        <v>Campos</v>
      </c>
      <c r="C71" s="12">
        <f t="shared" si="9"/>
        <v>24</v>
      </c>
      <c r="D71" s="2">
        <f t="shared" si="10"/>
        <v>12</v>
      </c>
      <c r="E71" s="6">
        <f>'[2]INFANTO-JUVENIL'!AK71+'[1]TOTAL'!E71+'[3]FPFM'!AK71+'[4]LITOVALE'!AK71+'[5]REGIONAIS'!AK71</f>
        <v>3</v>
      </c>
      <c r="F71" s="7">
        <f>'[2]INFANTO-JUVENIL'!AL71+'[1]TOTAL'!F71+'[3]FPFM'!AL71+'[4]LITOVALE'!AL71+'[5]REGIONAIS'!AL71</f>
        <v>3</v>
      </c>
      <c r="G71" s="8">
        <f>'[2]INFANTO-JUVENIL'!AM71+'[1]TOTAL'!G71+'[3]FPFM'!AM71+'[4]LITOVALE'!AM71+'[5]REGIONAIS'!AM71</f>
        <v>18</v>
      </c>
      <c r="H71" s="9">
        <f>'[2]INFANTO-JUVENIL'!AN71+'[1]TOTAL'!H71+'[3]FPFM'!AN71+'[4]LITOVALE'!AN71+'[5]REGIONAIS'!AN71</f>
        <v>14</v>
      </c>
      <c r="I71" s="13">
        <f>'[2]INFANTO-JUVENIL'!AO71+'[1]TOTAL'!I71+'[3]FPFM'!AO71+'[4]LITOVALE'!AO71+'[5]REGIONAIS'!AO71</f>
        <v>57</v>
      </c>
      <c r="J71" s="10">
        <f t="shared" si="11"/>
        <v>-43</v>
      </c>
      <c r="K71" s="3">
        <f t="shared" si="12"/>
        <v>12.5</v>
      </c>
      <c r="L71" s="3">
        <f t="shared" si="13"/>
        <v>12.5</v>
      </c>
      <c r="M71" s="3">
        <f t="shared" si="14"/>
        <v>75</v>
      </c>
      <c r="N71" s="3">
        <f t="shared" si="15"/>
        <v>0.5833333333333334</v>
      </c>
      <c r="O71" s="3">
        <f t="shared" si="16"/>
        <v>2.375</v>
      </c>
      <c r="P71" s="3">
        <f t="shared" si="17"/>
        <v>16.666666666666664</v>
      </c>
    </row>
    <row r="72" spans="1:16" ht="12.75">
      <c r="A72" s="5" t="str">
        <f>'[1]TOTAL'!A72</f>
        <v>Fernando</v>
      </c>
      <c r="B72" s="5" t="str">
        <f>'[1]TOTAL'!B72</f>
        <v>Macedo</v>
      </c>
      <c r="C72" s="12">
        <f t="shared" si="9"/>
        <v>186</v>
      </c>
      <c r="D72" s="2">
        <f t="shared" si="10"/>
        <v>343</v>
      </c>
      <c r="E72" s="6">
        <f>'[2]INFANTO-JUVENIL'!AK72+'[1]TOTAL'!E72+'[3]FPFM'!AK72+'[4]LITOVALE'!AK72+'[5]REGIONAIS'!AK72</f>
        <v>102</v>
      </c>
      <c r="F72" s="7">
        <f>'[2]INFANTO-JUVENIL'!AL72+'[1]TOTAL'!F72+'[3]FPFM'!AL72+'[4]LITOVALE'!AL72+'[5]REGIONAIS'!AL72</f>
        <v>37</v>
      </c>
      <c r="G72" s="8">
        <f>'[2]INFANTO-JUVENIL'!AM72+'[1]TOTAL'!G72+'[3]FPFM'!AM72+'[4]LITOVALE'!AM72+'[5]REGIONAIS'!AM72</f>
        <v>47</v>
      </c>
      <c r="H72" s="9">
        <f>'[2]INFANTO-JUVENIL'!AN72+'[1]TOTAL'!H72+'[3]FPFM'!AN72+'[4]LITOVALE'!AN72+'[5]REGIONAIS'!AN72</f>
        <v>341</v>
      </c>
      <c r="I72" s="13">
        <f>'[2]INFANTO-JUVENIL'!AO72+'[1]TOTAL'!I72+'[3]FPFM'!AO72+'[4]LITOVALE'!AO72+'[5]REGIONAIS'!AO72</f>
        <v>186</v>
      </c>
      <c r="J72" s="10">
        <f t="shared" si="11"/>
        <v>155</v>
      </c>
      <c r="K72" s="3">
        <f t="shared" si="12"/>
        <v>54.83870967741935</v>
      </c>
      <c r="L72" s="3">
        <f t="shared" si="13"/>
        <v>19.892473118279568</v>
      </c>
      <c r="M72" s="3">
        <f t="shared" si="14"/>
        <v>25.268817204301076</v>
      </c>
      <c r="N72" s="3">
        <f t="shared" si="15"/>
        <v>1.8333333333333333</v>
      </c>
      <c r="O72" s="3">
        <f t="shared" si="16"/>
        <v>1</v>
      </c>
      <c r="P72" s="3">
        <f t="shared" si="17"/>
        <v>61.469534050179206</v>
      </c>
    </row>
    <row r="73" spans="1:16" ht="12.75">
      <c r="A73" s="5" t="str">
        <f>'[1]TOTAL'!A73</f>
        <v>Fernando</v>
      </c>
      <c r="B73" s="5" t="str">
        <f>'[1]TOTAL'!B73</f>
        <v>Neme</v>
      </c>
      <c r="C73" s="12">
        <f t="shared" si="9"/>
        <v>17</v>
      </c>
      <c r="D73" s="2">
        <f t="shared" si="10"/>
        <v>12</v>
      </c>
      <c r="E73" s="6">
        <f>'[2]INFANTO-JUVENIL'!AK73+'[1]TOTAL'!E73+'[3]FPFM'!AK73+'[4]LITOVALE'!AK73+'[5]REGIONAIS'!AK73</f>
        <v>3</v>
      </c>
      <c r="F73" s="7">
        <f>'[2]INFANTO-JUVENIL'!AL73+'[1]TOTAL'!F73+'[3]FPFM'!AL73+'[4]LITOVALE'!AL73+'[5]REGIONAIS'!AL73</f>
        <v>3</v>
      </c>
      <c r="G73" s="8">
        <f>'[2]INFANTO-JUVENIL'!AM73+'[1]TOTAL'!G73+'[3]FPFM'!AM73+'[4]LITOVALE'!AM73+'[5]REGIONAIS'!AM73</f>
        <v>11</v>
      </c>
      <c r="H73" s="9">
        <f>'[2]INFANTO-JUVENIL'!AN73+'[1]TOTAL'!H73+'[3]FPFM'!AN73+'[4]LITOVALE'!AN73+'[5]REGIONAIS'!AN73</f>
        <v>14</v>
      </c>
      <c r="I73" s="13">
        <f>'[2]INFANTO-JUVENIL'!AO73+'[1]TOTAL'!I73+'[3]FPFM'!AO73+'[4]LITOVALE'!AO73+'[5]REGIONAIS'!AO73</f>
        <v>30</v>
      </c>
      <c r="J73" s="10">
        <f t="shared" si="11"/>
        <v>-16</v>
      </c>
      <c r="K73" s="3">
        <f t="shared" si="12"/>
        <v>17.647058823529413</v>
      </c>
      <c r="L73" s="3">
        <f t="shared" si="13"/>
        <v>17.647058823529413</v>
      </c>
      <c r="M73" s="3">
        <f t="shared" si="14"/>
        <v>64.70588235294117</v>
      </c>
      <c r="N73" s="3">
        <f t="shared" si="15"/>
        <v>0.8235294117647058</v>
      </c>
      <c r="O73" s="3">
        <f t="shared" si="16"/>
        <v>1.7647058823529411</v>
      </c>
      <c r="P73" s="3">
        <f t="shared" si="17"/>
        <v>23.52941176470588</v>
      </c>
    </row>
    <row r="74" spans="1:16" ht="12.75">
      <c r="A74" s="5" t="str">
        <f>'[1]TOTAL'!A74</f>
        <v>Fernando</v>
      </c>
      <c r="B74" s="5" t="str">
        <f>'[1]TOTAL'!B74</f>
        <v>Ted</v>
      </c>
      <c r="C74" s="12">
        <f t="shared" si="9"/>
        <v>19</v>
      </c>
      <c r="D74" s="2">
        <f t="shared" si="10"/>
        <v>26</v>
      </c>
      <c r="E74" s="6">
        <f>'[2]INFANTO-JUVENIL'!AK74+'[1]TOTAL'!E74+'[3]FPFM'!AK74+'[4]LITOVALE'!AK74+'[5]REGIONAIS'!AK74</f>
        <v>7</v>
      </c>
      <c r="F74" s="7">
        <f>'[2]INFANTO-JUVENIL'!AL74+'[1]TOTAL'!F74+'[3]FPFM'!AL74+'[4]LITOVALE'!AL74+'[5]REGIONAIS'!AL74</f>
        <v>5</v>
      </c>
      <c r="G74" s="8">
        <f>'[2]INFANTO-JUVENIL'!AM74+'[1]TOTAL'!G74+'[3]FPFM'!AM74+'[4]LITOVALE'!AM74+'[5]REGIONAIS'!AM74</f>
        <v>7</v>
      </c>
      <c r="H74" s="9">
        <f>'[2]INFANTO-JUVENIL'!AN74+'[1]TOTAL'!H74+'[3]FPFM'!AN74+'[4]LITOVALE'!AN74+'[5]REGIONAIS'!AN74</f>
        <v>17</v>
      </c>
      <c r="I74" s="13">
        <f>'[2]INFANTO-JUVENIL'!AO74+'[1]TOTAL'!I74+'[3]FPFM'!AO74+'[4]LITOVALE'!AO74+'[5]REGIONAIS'!AO74</f>
        <v>20</v>
      </c>
      <c r="J74" s="10">
        <f t="shared" si="11"/>
        <v>-3</v>
      </c>
      <c r="K74" s="3">
        <f t="shared" si="12"/>
        <v>36.84210526315789</v>
      </c>
      <c r="L74" s="3">
        <f t="shared" si="13"/>
        <v>26.31578947368421</v>
      </c>
      <c r="M74" s="3">
        <f t="shared" si="14"/>
        <v>36.84210526315789</v>
      </c>
      <c r="N74" s="3">
        <f t="shared" si="15"/>
        <v>0.8947368421052632</v>
      </c>
      <c r="O74" s="3">
        <f t="shared" si="16"/>
        <v>1.0526315789473684</v>
      </c>
      <c r="P74" s="3">
        <f t="shared" si="17"/>
        <v>45.614035087719294</v>
      </c>
    </row>
    <row r="75" spans="1:16" ht="12.75">
      <c r="A75" s="5" t="str">
        <f>'[1]TOTAL'!A75</f>
        <v>Flávio</v>
      </c>
      <c r="B75" s="5" t="str">
        <f>'[1]TOTAL'!B75</f>
        <v>Bellard</v>
      </c>
      <c r="C75" s="12">
        <f t="shared" si="9"/>
        <v>569</v>
      </c>
      <c r="D75" s="2">
        <f t="shared" si="10"/>
        <v>706</v>
      </c>
      <c r="E75" s="6">
        <f>'[2]INFANTO-JUVENIL'!AK75+'[1]TOTAL'!E75+'[3]FPFM'!AK75+'[4]LITOVALE'!AK75+'[5]REGIONAIS'!AK75</f>
        <v>200</v>
      </c>
      <c r="F75" s="7">
        <f>'[2]INFANTO-JUVENIL'!AL75+'[1]TOTAL'!F75+'[3]FPFM'!AL75+'[4]LITOVALE'!AL75+'[5]REGIONAIS'!AL75</f>
        <v>106</v>
      </c>
      <c r="G75" s="8">
        <f>'[2]INFANTO-JUVENIL'!AM75+'[1]TOTAL'!G75+'[3]FPFM'!AM75+'[4]LITOVALE'!AM75+'[5]REGIONAIS'!AM75</f>
        <v>263</v>
      </c>
      <c r="H75" s="9">
        <f>'[2]INFANTO-JUVENIL'!AN75+'[1]TOTAL'!H75+'[3]FPFM'!AN75+'[4]LITOVALE'!AN75+'[5]REGIONAIS'!AN75</f>
        <v>698</v>
      </c>
      <c r="I75" s="13">
        <f>'[2]INFANTO-JUVENIL'!AO75+'[1]TOTAL'!I75+'[3]FPFM'!AO75+'[4]LITOVALE'!AO75+'[5]REGIONAIS'!AO75</f>
        <v>891</v>
      </c>
      <c r="J75" s="10">
        <f t="shared" si="11"/>
        <v>-193</v>
      </c>
      <c r="K75" s="3">
        <f t="shared" si="12"/>
        <v>35.1493848857645</v>
      </c>
      <c r="L75" s="3">
        <f t="shared" si="13"/>
        <v>18.629173989455182</v>
      </c>
      <c r="M75" s="3">
        <f t="shared" si="14"/>
        <v>46.22144112478031</v>
      </c>
      <c r="N75" s="3">
        <f t="shared" si="15"/>
        <v>1.226713532513181</v>
      </c>
      <c r="O75" s="3">
        <f t="shared" si="16"/>
        <v>1.5659050966608083</v>
      </c>
      <c r="P75" s="3">
        <f t="shared" si="17"/>
        <v>41.35910954891623</v>
      </c>
    </row>
    <row r="76" spans="1:16" ht="12.75">
      <c r="A76" s="5" t="str">
        <f>'[1]TOTAL'!A76</f>
        <v>Flávio</v>
      </c>
      <c r="B76" s="5" t="str">
        <f>'[1]TOTAL'!B76</f>
        <v>Moraes</v>
      </c>
      <c r="C76" s="12">
        <f t="shared" si="9"/>
        <v>181</v>
      </c>
      <c r="D76" s="2">
        <f t="shared" si="10"/>
        <v>298</v>
      </c>
      <c r="E76" s="6">
        <f>'[2]INFANTO-JUVENIL'!AK76+'[1]TOTAL'!E76+'[3]FPFM'!AK76+'[4]LITOVALE'!AK76+'[5]REGIONAIS'!AK76</f>
        <v>92</v>
      </c>
      <c r="F76" s="7">
        <f>'[2]INFANTO-JUVENIL'!AL76+'[1]TOTAL'!F76+'[3]FPFM'!AL76+'[4]LITOVALE'!AL76+'[5]REGIONAIS'!AL76</f>
        <v>22</v>
      </c>
      <c r="G76" s="8">
        <f>'[2]INFANTO-JUVENIL'!AM76+'[1]TOTAL'!G76+'[3]FPFM'!AM76+'[4]LITOVALE'!AM76+'[5]REGIONAIS'!AM76</f>
        <v>67</v>
      </c>
      <c r="H76" s="9">
        <f>'[2]INFANTO-JUVENIL'!AN76+'[1]TOTAL'!H76+'[3]FPFM'!AN76+'[4]LITOVALE'!AN76+'[5]REGIONAIS'!AN76</f>
        <v>601</v>
      </c>
      <c r="I76" s="13">
        <f>'[2]INFANTO-JUVENIL'!AO76+'[1]TOTAL'!I76+'[3]FPFM'!AO76+'[4]LITOVALE'!AO76+'[5]REGIONAIS'!AO76</f>
        <v>550</v>
      </c>
      <c r="J76" s="10">
        <f t="shared" si="11"/>
        <v>51</v>
      </c>
      <c r="K76" s="3">
        <f t="shared" si="12"/>
        <v>50.82872928176796</v>
      </c>
      <c r="L76" s="3">
        <f t="shared" si="13"/>
        <v>12.154696132596685</v>
      </c>
      <c r="M76" s="3">
        <f t="shared" si="14"/>
        <v>37.01657458563536</v>
      </c>
      <c r="N76" s="3">
        <f t="shared" si="15"/>
        <v>3.320441988950276</v>
      </c>
      <c r="O76" s="3">
        <f t="shared" si="16"/>
        <v>3.0386740331491713</v>
      </c>
      <c r="P76" s="3">
        <f t="shared" si="17"/>
        <v>54.88029465930019</v>
      </c>
    </row>
    <row r="77" spans="1:16" ht="12.75">
      <c r="A77" s="5" t="str">
        <f>'[1]TOTAL'!A77</f>
        <v>Flávio</v>
      </c>
      <c r="B77" s="5" t="str">
        <f>'[1]TOTAL'!B77</f>
        <v>Roberto</v>
      </c>
      <c r="C77" s="12">
        <f t="shared" si="9"/>
        <v>89</v>
      </c>
      <c r="D77" s="2">
        <f t="shared" si="10"/>
        <v>128</v>
      </c>
      <c r="E77" s="6">
        <f>'[2]INFANTO-JUVENIL'!AK77+'[1]TOTAL'!E77+'[3]FPFM'!AK77+'[4]LITOVALE'!AK77+'[5]REGIONAIS'!AK77</f>
        <v>37</v>
      </c>
      <c r="F77" s="7">
        <f>'[2]INFANTO-JUVENIL'!AL77+'[1]TOTAL'!F77+'[3]FPFM'!AL77+'[4]LITOVALE'!AL77+'[5]REGIONAIS'!AL77</f>
        <v>17</v>
      </c>
      <c r="G77" s="8">
        <f>'[2]INFANTO-JUVENIL'!AM77+'[1]TOTAL'!G77+'[3]FPFM'!AM77+'[4]LITOVALE'!AM77+'[5]REGIONAIS'!AM77</f>
        <v>35</v>
      </c>
      <c r="H77" s="9">
        <f>'[2]INFANTO-JUVENIL'!AN77+'[1]TOTAL'!H77+'[3]FPFM'!AN77+'[4]LITOVALE'!AN77+'[5]REGIONAIS'!AN77</f>
        <v>150</v>
      </c>
      <c r="I77" s="13">
        <f>'[2]INFANTO-JUVENIL'!AO77+'[1]TOTAL'!I77+'[3]FPFM'!AO77+'[4]LITOVALE'!AO77+'[5]REGIONAIS'!AO77</f>
        <v>150</v>
      </c>
      <c r="J77" s="10">
        <f t="shared" si="11"/>
        <v>0</v>
      </c>
      <c r="K77" s="3">
        <f t="shared" si="12"/>
        <v>41.57303370786517</v>
      </c>
      <c r="L77" s="3">
        <f t="shared" si="13"/>
        <v>19.101123595505616</v>
      </c>
      <c r="M77" s="3">
        <f t="shared" si="14"/>
        <v>39.325842696629216</v>
      </c>
      <c r="N77" s="3">
        <f t="shared" si="15"/>
        <v>1.6853932584269662</v>
      </c>
      <c r="O77" s="3">
        <f t="shared" si="16"/>
        <v>1.6853932584269662</v>
      </c>
      <c r="P77" s="3">
        <f t="shared" si="17"/>
        <v>47.940074906367045</v>
      </c>
    </row>
    <row r="78" spans="1:16" ht="12.75">
      <c r="A78" s="5" t="str">
        <f>'[1]TOTAL'!A78</f>
        <v>Gabriel</v>
      </c>
      <c r="B78" s="5" t="str">
        <f>'[1]TOTAL'!B78</f>
        <v>Aliende</v>
      </c>
      <c r="C78" s="12">
        <f t="shared" si="9"/>
        <v>86</v>
      </c>
      <c r="D78" s="2">
        <f t="shared" si="10"/>
        <v>62</v>
      </c>
      <c r="E78" s="6">
        <f>'[2]INFANTO-JUVENIL'!AK78+'[1]TOTAL'!E78+'[3]FPFM'!AK78+'[4]LITOVALE'!AK78+'[5]REGIONAIS'!AK78</f>
        <v>14</v>
      </c>
      <c r="F78" s="7">
        <f>'[2]INFANTO-JUVENIL'!AL78+'[1]TOTAL'!F78+'[3]FPFM'!AL78+'[4]LITOVALE'!AL78+'[5]REGIONAIS'!AL78</f>
        <v>20</v>
      </c>
      <c r="G78" s="8">
        <f>'[2]INFANTO-JUVENIL'!AM78+'[1]TOTAL'!G78+'[3]FPFM'!AM78+'[4]LITOVALE'!AM78+'[5]REGIONAIS'!AM78</f>
        <v>52</v>
      </c>
      <c r="H78" s="9">
        <f>'[2]INFANTO-JUVENIL'!AN78+'[1]TOTAL'!H78+'[3]FPFM'!AN78+'[4]LITOVALE'!AN78+'[5]REGIONAIS'!AN78</f>
        <v>42</v>
      </c>
      <c r="I78" s="13">
        <f>'[2]INFANTO-JUVENIL'!AO78+'[1]TOTAL'!I78+'[3]FPFM'!AO78+'[4]LITOVALE'!AO78+'[5]REGIONAIS'!AO78</f>
        <v>126</v>
      </c>
      <c r="J78" s="10">
        <f t="shared" si="11"/>
        <v>-84</v>
      </c>
      <c r="K78" s="3">
        <f t="shared" si="12"/>
        <v>16.27906976744186</v>
      </c>
      <c r="L78" s="3">
        <f t="shared" si="13"/>
        <v>23.25581395348837</v>
      </c>
      <c r="M78" s="3">
        <f t="shared" si="14"/>
        <v>60.46511627906976</v>
      </c>
      <c r="N78" s="3">
        <f t="shared" si="15"/>
        <v>0.4883720930232558</v>
      </c>
      <c r="O78" s="3">
        <f t="shared" si="16"/>
        <v>1.4651162790697674</v>
      </c>
      <c r="P78" s="3">
        <f t="shared" si="17"/>
        <v>24.031007751937985</v>
      </c>
    </row>
    <row r="79" spans="1:16" ht="12.75">
      <c r="A79" s="5" t="str">
        <f>'[1]TOTAL'!A79</f>
        <v>Gabriel</v>
      </c>
      <c r="B79" s="5" t="str">
        <f>'[1]TOTAL'!B79</f>
        <v>Ballio</v>
      </c>
      <c r="C79" s="12">
        <f t="shared" si="9"/>
        <v>660</v>
      </c>
      <c r="D79" s="2">
        <f t="shared" si="10"/>
        <v>1094</v>
      </c>
      <c r="E79" s="6">
        <f>'[2]INFANTO-JUVENIL'!AK79+'[1]TOTAL'!E79+'[3]FPFM'!AK79+'[4]LITOVALE'!AK79+'[5]REGIONAIS'!AK79</f>
        <v>335</v>
      </c>
      <c r="F79" s="7">
        <f>'[2]INFANTO-JUVENIL'!AL79+'[1]TOTAL'!F79+'[3]FPFM'!AL79+'[4]LITOVALE'!AL79+'[5]REGIONAIS'!AL79</f>
        <v>89</v>
      </c>
      <c r="G79" s="8">
        <f>'[2]INFANTO-JUVENIL'!AM79+'[1]TOTAL'!G79+'[3]FPFM'!AM79+'[4]LITOVALE'!AM79+'[5]REGIONAIS'!AM79</f>
        <v>236</v>
      </c>
      <c r="H79" s="9">
        <f>'[2]INFANTO-JUVENIL'!AN79+'[1]TOTAL'!H79+'[3]FPFM'!AN79+'[4]LITOVALE'!AN79+'[5]REGIONAIS'!AN79</f>
        <v>1251</v>
      </c>
      <c r="I79" s="13">
        <f>'[2]INFANTO-JUVENIL'!AO79+'[1]TOTAL'!I79+'[3]FPFM'!AO79+'[4]LITOVALE'!AO79+'[5]REGIONAIS'!AO79</f>
        <v>1100</v>
      </c>
      <c r="J79" s="10">
        <f t="shared" si="11"/>
        <v>151</v>
      </c>
      <c r="K79" s="3">
        <f t="shared" si="12"/>
        <v>50.75757575757576</v>
      </c>
      <c r="L79" s="3">
        <f t="shared" si="13"/>
        <v>13.484848484848486</v>
      </c>
      <c r="M79" s="3">
        <f t="shared" si="14"/>
        <v>35.75757575757576</v>
      </c>
      <c r="N79" s="3">
        <f t="shared" si="15"/>
        <v>1.8954545454545455</v>
      </c>
      <c r="O79" s="3">
        <f t="shared" si="16"/>
        <v>1.6666666666666667</v>
      </c>
      <c r="P79" s="3">
        <f t="shared" si="17"/>
        <v>55.25252525252525</v>
      </c>
    </row>
    <row r="80" spans="1:16" ht="12.75">
      <c r="A80" s="5" t="str">
        <f>'[1]TOTAL'!A80</f>
        <v>Gabriel</v>
      </c>
      <c r="B80" s="5" t="str">
        <f>'[1]TOTAL'!B80</f>
        <v>Barboza</v>
      </c>
      <c r="C80" s="12">
        <f t="shared" si="9"/>
        <v>28</v>
      </c>
      <c r="D80" s="2">
        <f t="shared" si="10"/>
        <v>27</v>
      </c>
      <c r="E80" s="6">
        <f>'[2]INFANTO-JUVENIL'!AK80+'[1]TOTAL'!E80+'[3]FPFM'!AK80+'[4]LITOVALE'!AK80+'[5]REGIONAIS'!AK80</f>
        <v>6</v>
      </c>
      <c r="F80" s="7">
        <f>'[2]INFANTO-JUVENIL'!AL80+'[1]TOTAL'!F80+'[3]FPFM'!AL80+'[4]LITOVALE'!AL80+'[5]REGIONAIS'!AL80</f>
        <v>9</v>
      </c>
      <c r="G80" s="8">
        <f>'[2]INFANTO-JUVENIL'!AM80+'[1]TOTAL'!G80+'[3]FPFM'!AM80+'[4]LITOVALE'!AM80+'[5]REGIONAIS'!AM80</f>
        <v>13</v>
      </c>
      <c r="H80" s="9">
        <f>'[2]INFANTO-JUVENIL'!AN80+'[1]TOTAL'!H80+'[3]FPFM'!AN80+'[4]LITOVALE'!AN80+'[5]REGIONAIS'!AN80</f>
        <v>30</v>
      </c>
      <c r="I80" s="13">
        <f>'[2]INFANTO-JUVENIL'!AO80+'[1]TOTAL'!I80+'[3]FPFM'!AO80+'[4]LITOVALE'!AO80+'[5]REGIONAIS'!AO80</f>
        <v>43</v>
      </c>
      <c r="J80" s="10">
        <f t="shared" si="11"/>
        <v>-13</v>
      </c>
      <c r="K80" s="3">
        <f t="shared" si="12"/>
        <v>21.428571428571427</v>
      </c>
      <c r="L80" s="3">
        <f t="shared" si="13"/>
        <v>32.142857142857146</v>
      </c>
      <c r="M80" s="3">
        <f t="shared" si="14"/>
        <v>46.42857142857143</v>
      </c>
      <c r="N80" s="3">
        <f t="shared" si="15"/>
        <v>1.0714285714285714</v>
      </c>
      <c r="O80" s="3">
        <f t="shared" si="16"/>
        <v>1.5357142857142858</v>
      </c>
      <c r="P80" s="3">
        <f t="shared" si="17"/>
        <v>32.142857142857146</v>
      </c>
    </row>
    <row r="81" spans="1:16" ht="12.75">
      <c r="A81" s="5" t="str">
        <f>'[1]TOTAL'!A81</f>
        <v>Gabriel</v>
      </c>
      <c r="B81" s="5" t="str">
        <f>'[1]TOTAL'!B81</f>
        <v>Coelho</v>
      </c>
      <c r="C81" s="12">
        <f t="shared" si="9"/>
        <v>21</v>
      </c>
      <c r="D81" s="2">
        <f t="shared" si="10"/>
        <v>4</v>
      </c>
      <c r="E81" s="6">
        <f>'[2]INFANTO-JUVENIL'!AK81+'[1]TOTAL'!E81+'[3]FPFM'!AK81+'[4]LITOVALE'!AK81+'[5]REGIONAIS'!AK81</f>
        <v>1</v>
      </c>
      <c r="F81" s="7">
        <f>'[2]INFANTO-JUVENIL'!AL81+'[1]TOTAL'!F81+'[3]FPFM'!AL81+'[4]LITOVALE'!AL81+'[5]REGIONAIS'!AL81</f>
        <v>1</v>
      </c>
      <c r="G81" s="8">
        <f>'[2]INFANTO-JUVENIL'!AM81+'[1]TOTAL'!G81+'[3]FPFM'!AM81+'[4]LITOVALE'!AM81+'[5]REGIONAIS'!AM81</f>
        <v>19</v>
      </c>
      <c r="H81" s="9">
        <f>'[2]INFANTO-JUVENIL'!AN81+'[1]TOTAL'!H81+'[3]FPFM'!AN81+'[4]LITOVALE'!AN81+'[5]REGIONAIS'!AN81</f>
        <v>3</v>
      </c>
      <c r="I81" s="13">
        <f>'[2]INFANTO-JUVENIL'!AO81+'[1]TOTAL'!I81+'[3]FPFM'!AO81+'[4]LITOVALE'!AO81+'[5]REGIONAIS'!AO81</f>
        <v>39</v>
      </c>
      <c r="J81" s="10">
        <f t="shared" si="11"/>
        <v>-36</v>
      </c>
      <c r="K81" s="3">
        <f t="shared" si="12"/>
        <v>4.761904761904762</v>
      </c>
      <c r="L81" s="3">
        <f t="shared" si="13"/>
        <v>4.761904761904762</v>
      </c>
      <c r="M81" s="3">
        <f t="shared" si="14"/>
        <v>90.47619047619048</v>
      </c>
      <c r="N81" s="3">
        <f t="shared" si="15"/>
        <v>0.14285714285714285</v>
      </c>
      <c r="O81" s="3">
        <f t="shared" si="16"/>
        <v>1.8571428571428572</v>
      </c>
      <c r="P81" s="3">
        <f t="shared" si="17"/>
        <v>6.349206349206349</v>
      </c>
    </row>
    <row r="82" spans="1:16" ht="12.75">
      <c r="A82" s="5" t="str">
        <f>'[1]TOTAL'!A82</f>
        <v>Gabriel</v>
      </c>
      <c r="B82" s="5" t="str">
        <f>'[1]TOTAL'!B82</f>
        <v>Moedim</v>
      </c>
      <c r="C82" s="12">
        <f t="shared" si="9"/>
        <v>13</v>
      </c>
      <c r="D82" s="2">
        <f t="shared" si="10"/>
        <v>14</v>
      </c>
      <c r="E82" s="6">
        <f>'[2]INFANTO-JUVENIL'!AK82+'[1]TOTAL'!E82+'[3]FPFM'!AK82+'[4]LITOVALE'!AK82+'[5]REGIONAIS'!AK82</f>
        <v>4</v>
      </c>
      <c r="F82" s="7">
        <f>'[2]INFANTO-JUVENIL'!AL82+'[1]TOTAL'!F82+'[3]FPFM'!AL82+'[4]LITOVALE'!AL82+'[5]REGIONAIS'!AL82</f>
        <v>2</v>
      </c>
      <c r="G82" s="8">
        <f>'[2]INFANTO-JUVENIL'!AM82+'[1]TOTAL'!G82+'[3]FPFM'!AM82+'[4]LITOVALE'!AM82+'[5]REGIONAIS'!AM82</f>
        <v>7</v>
      </c>
      <c r="H82" s="9">
        <f>'[2]INFANTO-JUVENIL'!AN82+'[1]TOTAL'!H82+'[3]FPFM'!AN82+'[4]LITOVALE'!AN82+'[5]REGIONAIS'!AN82</f>
        <v>14</v>
      </c>
      <c r="I82" s="13">
        <f>'[2]INFANTO-JUVENIL'!AO82+'[1]TOTAL'!I82+'[3]FPFM'!AO82+'[4]LITOVALE'!AO82+'[5]REGIONAIS'!AO82</f>
        <v>22</v>
      </c>
      <c r="J82" s="10">
        <f t="shared" si="11"/>
        <v>-8</v>
      </c>
      <c r="K82" s="3">
        <f t="shared" si="12"/>
        <v>30.76923076923077</v>
      </c>
      <c r="L82" s="3">
        <f t="shared" si="13"/>
        <v>15.384615384615385</v>
      </c>
      <c r="M82" s="3">
        <f t="shared" si="14"/>
        <v>53.84615384615385</v>
      </c>
      <c r="N82" s="3">
        <f t="shared" si="15"/>
        <v>1.0769230769230769</v>
      </c>
      <c r="O82" s="3">
        <f t="shared" si="16"/>
        <v>1.6923076923076923</v>
      </c>
      <c r="P82" s="3">
        <f t="shared" si="17"/>
        <v>35.8974358974359</v>
      </c>
    </row>
    <row r="83" spans="1:16" ht="12.75">
      <c r="A83" s="5" t="str">
        <f>'[1]TOTAL'!A83</f>
        <v>Gabriel</v>
      </c>
      <c r="B83" s="5" t="str">
        <f>'[1]TOTAL'!B83</f>
        <v>Coutinho</v>
      </c>
      <c r="C83" s="12">
        <f t="shared" si="9"/>
        <v>217</v>
      </c>
      <c r="D83" s="2">
        <f t="shared" si="10"/>
        <v>230</v>
      </c>
      <c r="E83" s="6">
        <f>'[2]INFANTO-JUVENIL'!AK83+'[1]TOTAL'!E83+'[3]FPFM'!AK83+'[4]LITOVALE'!AK83+'[5]REGIONAIS'!AK83</f>
        <v>63</v>
      </c>
      <c r="F83" s="7">
        <f>'[2]INFANTO-JUVENIL'!AL83+'[1]TOTAL'!F83+'[3]FPFM'!AL83+'[4]LITOVALE'!AL83+'[5]REGIONAIS'!AL83</f>
        <v>41</v>
      </c>
      <c r="G83" s="8">
        <f>'[2]INFANTO-JUVENIL'!AM83+'[1]TOTAL'!G83+'[3]FPFM'!AM83+'[4]LITOVALE'!AM83+'[5]REGIONAIS'!AM83</f>
        <v>113</v>
      </c>
      <c r="H83" s="9">
        <f>'[2]INFANTO-JUVENIL'!AN83+'[1]TOTAL'!H83+'[3]FPFM'!AN83+'[4]LITOVALE'!AN83+'[5]REGIONAIS'!AN83</f>
        <v>187</v>
      </c>
      <c r="I83" s="13">
        <f>'[2]INFANTO-JUVENIL'!AO83+'[1]TOTAL'!I83+'[3]FPFM'!AO83+'[4]LITOVALE'!AO83+'[5]REGIONAIS'!AO83</f>
        <v>343</v>
      </c>
      <c r="J83" s="10">
        <f t="shared" si="11"/>
        <v>-156</v>
      </c>
      <c r="K83" s="3">
        <f t="shared" si="12"/>
        <v>29.03225806451613</v>
      </c>
      <c r="L83" s="3">
        <f t="shared" si="13"/>
        <v>18.89400921658986</v>
      </c>
      <c r="M83" s="3">
        <f t="shared" si="14"/>
        <v>52.07373271889401</v>
      </c>
      <c r="N83" s="3">
        <f t="shared" si="15"/>
        <v>0.8617511520737328</v>
      </c>
      <c r="O83" s="3">
        <f t="shared" si="16"/>
        <v>1.5806451612903225</v>
      </c>
      <c r="P83" s="3">
        <f t="shared" si="17"/>
        <v>35.33026113671275</v>
      </c>
    </row>
    <row r="84" spans="1:16" ht="12.75">
      <c r="A84" s="5" t="str">
        <f>'[1]TOTAL'!A84</f>
        <v>Giovanni</v>
      </c>
      <c r="B84" s="5" t="str">
        <f>'[1]TOTAL'!B84</f>
        <v>Carlos</v>
      </c>
      <c r="C84" s="12">
        <f t="shared" si="9"/>
        <v>5</v>
      </c>
      <c r="D84" s="2">
        <f t="shared" si="10"/>
        <v>4</v>
      </c>
      <c r="E84" s="6">
        <f>'[2]INFANTO-JUVENIL'!AK84+'[1]TOTAL'!E84+'[3]FPFM'!AK84+'[4]LITOVALE'!AK84+'[5]REGIONAIS'!AK84</f>
        <v>1</v>
      </c>
      <c r="F84" s="7">
        <f>'[2]INFANTO-JUVENIL'!AL84+'[1]TOTAL'!F84+'[3]FPFM'!AL84+'[4]LITOVALE'!AL84+'[5]REGIONAIS'!AL84</f>
        <v>1</v>
      </c>
      <c r="G84" s="8">
        <f>'[2]INFANTO-JUVENIL'!AM84+'[1]TOTAL'!G84+'[3]FPFM'!AM84+'[4]LITOVALE'!AM84+'[5]REGIONAIS'!AM84</f>
        <v>3</v>
      </c>
      <c r="H84" s="9">
        <f>'[2]INFANTO-JUVENIL'!AN84+'[1]TOTAL'!H84+'[3]FPFM'!AN84+'[4]LITOVALE'!AN84+'[5]REGIONAIS'!AN84</f>
        <v>1</v>
      </c>
      <c r="I84" s="13">
        <f>'[2]INFANTO-JUVENIL'!AO84+'[1]TOTAL'!I84+'[3]FPFM'!AO84+'[4]LITOVALE'!AO84+'[5]REGIONAIS'!AO84</f>
        <v>5</v>
      </c>
      <c r="J84" s="10">
        <f t="shared" si="11"/>
        <v>-4</v>
      </c>
      <c r="K84" s="3">
        <f t="shared" si="12"/>
        <v>20</v>
      </c>
      <c r="L84" s="3">
        <f t="shared" si="13"/>
        <v>20</v>
      </c>
      <c r="M84" s="3">
        <f t="shared" si="14"/>
        <v>60</v>
      </c>
      <c r="N84" s="3">
        <f t="shared" si="15"/>
        <v>0.2</v>
      </c>
      <c r="O84" s="3">
        <f t="shared" si="16"/>
        <v>1</v>
      </c>
      <c r="P84" s="3">
        <f t="shared" si="17"/>
        <v>26.666666666666668</v>
      </c>
    </row>
    <row r="85" spans="1:16" ht="12.75">
      <c r="A85" s="5" t="str">
        <f>'[1]TOTAL'!A85</f>
        <v>Giovanni</v>
      </c>
      <c r="B85" s="5" t="str">
        <f>'[1]TOTAL'!B85</f>
        <v>Farina</v>
      </c>
      <c r="C85" s="12">
        <f t="shared" si="9"/>
        <v>121</v>
      </c>
      <c r="D85" s="2">
        <f t="shared" si="10"/>
        <v>147</v>
      </c>
      <c r="E85" s="6">
        <f>'[2]INFANTO-JUVENIL'!AK85+'[1]TOTAL'!E85+'[3]FPFM'!AK85+'[4]LITOVALE'!AK85+'[5]REGIONAIS'!AK85</f>
        <v>39</v>
      </c>
      <c r="F85" s="7">
        <f>'[2]INFANTO-JUVENIL'!AL85+'[1]TOTAL'!F85+'[3]FPFM'!AL85+'[4]LITOVALE'!AL85+'[5]REGIONAIS'!AL85</f>
        <v>30</v>
      </c>
      <c r="G85" s="8">
        <f>'[2]INFANTO-JUVENIL'!AM85+'[1]TOTAL'!G85+'[3]FPFM'!AM85+'[4]LITOVALE'!AM85+'[5]REGIONAIS'!AM85</f>
        <v>52</v>
      </c>
      <c r="H85" s="9">
        <f>'[2]INFANTO-JUVENIL'!AN85+'[1]TOTAL'!H85+'[3]FPFM'!AN85+'[4]LITOVALE'!AN85+'[5]REGIONAIS'!AN85</f>
        <v>186</v>
      </c>
      <c r="I85" s="13">
        <f>'[2]INFANTO-JUVENIL'!AO85+'[1]TOTAL'!I85+'[3]FPFM'!AO85+'[4]LITOVALE'!AO85+'[5]REGIONAIS'!AO85</f>
        <v>203</v>
      </c>
      <c r="J85" s="10">
        <f t="shared" si="11"/>
        <v>-17</v>
      </c>
      <c r="K85" s="3">
        <f t="shared" si="12"/>
        <v>32.231404958677686</v>
      </c>
      <c r="L85" s="3">
        <f t="shared" si="13"/>
        <v>24.793388429752067</v>
      </c>
      <c r="M85" s="3">
        <f t="shared" si="14"/>
        <v>42.97520661157025</v>
      </c>
      <c r="N85" s="3">
        <f t="shared" si="15"/>
        <v>1.537190082644628</v>
      </c>
      <c r="O85" s="3">
        <f t="shared" si="16"/>
        <v>1.677685950413223</v>
      </c>
      <c r="P85" s="3">
        <f t="shared" si="17"/>
        <v>40.49586776859504</v>
      </c>
    </row>
    <row r="86" spans="1:16" ht="12.75">
      <c r="A86" s="5" t="str">
        <f>'[1]TOTAL'!A86</f>
        <v>Giovanni</v>
      </c>
      <c r="B86" s="5" t="str">
        <f>'[1]TOTAL'!B86</f>
        <v>Dedonatti</v>
      </c>
      <c r="C86" s="12">
        <f t="shared" si="9"/>
        <v>4</v>
      </c>
      <c r="D86" s="2">
        <f t="shared" si="10"/>
        <v>0</v>
      </c>
      <c r="E86" s="6">
        <f>'[2]INFANTO-JUVENIL'!AK86+'[1]TOTAL'!E86+'[3]FPFM'!AK86+'[4]LITOVALE'!AK86+'[5]REGIONAIS'!AK86</f>
        <v>0</v>
      </c>
      <c r="F86" s="7">
        <f>'[2]INFANTO-JUVENIL'!AL86+'[1]TOTAL'!F86+'[3]FPFM'!AL86+'[4]LITOVALE'!AL86+'[5]REGIONAIS'!AL86</f>
        <v>0</v>
      </c>
      <c r="G86" s="8">
        <f>'[2]INFANTO-JUVENIL'!AM86+'[1]TOTAL'!G86+'[3]FPFM'!AM86+'[4]LITOVALE'!AM86+'[5]REGIONAIS'!AM86</f>
        <v>4</v>
      </c>
      <c r="H86" s="9">
        <f>'[2]INFANTO-JUVENIL'!AN86+'[1]TOTAL'!H86+'[3]FPFM'!AN86+'[4]LITOVALE'!AN86+'[5]REGIONAIS'!AN86</f>
        <v>3</v>
      </c>
      <c r="I86" s="13">
        <f>'[2]INFANTO-JUVENIL'!AO86+'[1]TOTAL'!I86+'[3]FPFM'!AO86+'[4]LITOVALE'!AO86+'[5]REGIONAIS'!AO86</f>
        <v>10</v>
      </c>
      <c r="J86" s="10">
        <f t="shared" si="11"/>
        <v>-7</v>
      </c>
      <c r="K86" s="3">
        <f t="shared" si="12"/>
        <v>0</v>
      </c>
      <c r="L86" s="3">
        <f t="shared" si="13"/>
        <v>0</v>
      </c>
      <c r="M86" s="3">
        <f t="shared" si="14"/>
        <v>100</v>
      </c>
      <c r="N86" s="3">
        <f t="shared" si="15"/>
        <v>0.75</v>
      </c>
      <c r="O86" s="3">
        <f t="shared" si="16"/>
        <v>2.5</v>
      </c>
      <c r="P86" s="3">
        <f t="shared" si="17"/>
        <v>0</v>
      </c>
    </row>
    <row r="87" spans="1:16" ht="12.75">
      <c r="A87" s="5" t="str">
        <f>'[1]TOTAL'!A87</f>
        <v>Glauco</v>
      </c>
      <c r="B87" s="5" t="str">
        <f>'[1]TOTAL'!B87</f>
        <v>Sírio</v>
      </c>
      <c r="C87" s="12">
        <f t="shared" si="9"/>
        <v>9</v>
      </c>
      <c r="D87" s="2">
        <f t="shared" si="10"/>
        <v>14</v>
      </c>
      <c r="E87" s="6">
        <f>'[2]INFANTO-JUVENIL'!AK87+'[1]TOTAL'!E87+'[3]FPFM'!AK87+'[4]LITOVALE'!AK87+'[5]REGIONAIS'!AK87</f>
        <v>4</v>
      </c>
      <c r="F87" s="7">
        <f>'[2]INFANTO-JUVENIL'!AL87+'[1]TOTAL'!F87+'[3]FPFM'!AL87+'[4]LITOVALE'!AL87+'[5]REGIONAIS'!AL87</f>
        <v>2</v>
      </c>
      <c r="G87" s="8">
        <f>'[2]INFANTO-JUVENIL'!AM87+'[1]TOTAL'!G87+'[3]FPFM'!AM87+'[4]LITOVALE'!AM87+'[5]REGIONAIS'!AM87</f>
        <v>3</v>
      </c>
      <c r="H87" s="9">
        <f>'[2]INFANTO-JUVENIL'!AN87+'[1]TOTAL'!H87+'[3]FPFM'!AN87+'[4]LITOVALE'!AN87+'[5]REGIONAIS'!AN87</f>
        <v>22</v>
      </c>
      <c r="I87" s="13">
        <f>'[2]INFANTO-JUVENIL'!AO87+'[1]TOTAL'!I87+'[3]FPFM'!AO87+'[4]LITOVALE'!AO87+'[5]REGIONAIS'!AO87</f>
        <v>24</v>
      </c>
      <c r="J87" s="10">
        <f t="shared" si="11"/>
        <v>-2</v>
      </c>
      <c r="K87" s="3">
        <f t="shared" si="12"/>
        <v>44.44444444444444</v>
      </c>
      <c r="L87" s="3">
        <f t="shared" si="13"/>
        <v>22.22222222222222</v>
      </c>
      <c r="M87" s="3">
        <f t="shared" si="14"/>
        <v>33.33333333333333</v>
      </c>
      <c r="N87" s="3">
        <f t="shared" si="15"/>
        <v>2.4444444444444446</v>
      </c>
      <c r="O87" s="3">
        <f t="shared" si="16"/>
        <v>2.6666666666666665</v>
      </c>
      <c r="P87" s="3">
        <f t="shared" si="17"/>
        <v>51.85185185185185</v>
      </c>
    </row>
    <row r="88" spans="1:16" ht="12.75">
      <c r="A88" s="5" t="str">
        <f>'[1]TOTAL'!A88</f>
        <v>Guilherme</v>
      </c>
      <c r="B88" s="5" t="str">
        <f>'[1]TOTAL'!B88</f>
        <v>Moura</v>
      </c>
      <c r="C88" s="12">
        <f t="shared" si="9"/>
        <v>2</v>
      </c>
      <c r="D88" s="2">
        <f t="shared" si="10"/>
        <v>1</v>
      </c>
      <c r="E88" s="6">
        <f>'[2]INFANTO-JUVENIL'!AK88+'[1]TOTAL'!E88+'[3]FPFM'!AK88+'[4]LITOVALE'!AK88+'[5]REGIONAIS'!AK88</f>
        <v>0</v>
      </c>
      <c r="F88" s="7">
        <f>'[2]INFANTO-JUVENIL'!AL88+'[1]TOTAL'!F88+'[3]FPFM'!AL88+'[4]LITOVALE'!AL88+'[5]REGIONAIS'!AL88</f>
        <v>1</v>
      </c>
      <c r="G88" s="8">
        <f>'[2]INFANTO-JUVENIL'!AM88+'[1]TOTAL'!G88+'[3]FPFM'!AM88+'[4]LITOVALE'!AM88+'[5]REGIONAIS'!AM88</f>
        <v>1</v>
      </c>
      <c r="H88" s="9">
        <f>'[2]INFANTO-JUVENIL'!AN88+'[1]TOTAL'!H88+'[3]FPFM'!AN88+'[4]LITOVALE'!AN88+'[5]REGIONAIS'!AN88</f>
        <v>1</v>
      </c>
      <c r="I88" s="13">
        <f>'[2]INFANTO-JUVENIL'!AO88+'[1]TOTAL'!I88+'[3]FPFM'!AO88+'[4]LITOVALE'!AO88+'[5]REGIONAIS'!AO88</f>
        <v>2</v>
      </c>
      <c r="J88" s="10">
        <f t="shared" si="11"/>
        <v>-1</v>
      </c>
      <c r="K88" s="3">
        <f t="shared" si="12"/>
        <v>0</v>
      </c>
      <c r="L88" s="3">
        <f t="shared" si="13"/>
        <v>50</v>
      </c>
      <c r="M88" s="3">
        <f t="shared" si="14"/>
        <v>50</v>
      </c>
      <c r="N88" s="3">
        <f t="shared" si="15"/>
        <v>0.5</v>
      </c>
      <c r="O88" s="3">
        <f t="shared" si="16"/>
        <v>1</v>
      </c>
      <c r="P88" s="3">
        <f t="shared" si="17"/>
        <v>16.666666666666664</v>
      </c>
    </row>
    <row r="89" spans="1:16" ht="12.75">
      <c r="A89" s="5" t="str">
        <f>'[1]TOTAL'!A89</f>
        <v>Guilherme</v>
      </c>
      <c r="B89" s="5" t="str">
        <f>'[1]TOTAL'!B89</f>
        <v>Barros</v>
      </c>
      <c r="C89" s="12">
        <f t="shared" si="9"/>
        <v>21</v>
      </c>
      <c r="D89" s="2">
        <f t="shared" si="10"/>
        <v>8</v>
      </c>
      <c r="E89" s="6">
        <f>'[2]INFANTO-JUVENIL'!AK89+'[1]TOTAL'!E89+'[3]FPFM'!AK89+'[4]LITOVALE'!AK89+'[5]REGIONAIS'!AK89</f>
        <v>2</v>
      </c>
      <c r="F89" s="7">
        <f>'[2]INFANTO-JUVENIL'!AL89+'[1]TOTAL'!F89+'[3]FPFM'!AL89+'[4]LITOVALE'!AL89+'[5]REGIONAIS'!AL89</f>
        <v>2</v>
      </c>
      <c r="G89" s="8">
        <f>'[2]INFANTO-JUVENIL'!AM89+'[1]TOTAL'!G89+'[3]FPFM'!AM89+'[4]LITOVALE'!AM89+'[5]REGIONAIS'!AM89</f>
        <v>17</v>
      </c>
      <c r="H89" s="9">
        <f>'[2]INFANTO-JUVENIL'!AN89+'[1]TOTAL'!H89+'[3]FPFM'!AN89+'[4]LITOVALE'!AN89+'[5]REGIONAIS'!AN89</f>
        <v>6</v>
      </c>
      <c r="I89" s="13">
        <f>'[2]INFANTO-JUVENIL'!AO89+'[1]TOTAL'!I89+'[3]FPFM'!AO89+'[4]LITOVALE'!AO89+'[5]REGIONAIS'!AO89</f>
        <v>45</v>
      </c>
      <c r="J89" s="10">
        <f t="shared" si="11"/>
        <v>-39</v>
      </c>
      <c r="K89" s="3">
        <f t="shared" si="12"/>
        <v>9.523809523809524</v>
      </c>
      <c r="L89" s="3">
        <f t="shared" si="13"/>
        <v>9.523809523809524</v>
      </c>
      <c r="M89" s="3">
        <f t="shared" si="14"/>
        <v>80.95238095238095</v>
      </c>
      <c r="N89" s="3">
        <f t="shared" si="15"/>
        <v>0.2857142857142857</v>
      </c>
      <c r="O89" s="3">
        <f t="shared" si="16"/>
        <v>2.142857142857143</v>
      </c>
      <c r="P89" s="3">
        <f t="shared" si="17"/>
        <v>12.698412698412698</v>
      </c>
    </row>
    <row r="90" spans="1:16" ht="12.75">
      <c r="A90" s="5" t="str">
        <f>'[1]TOTAL'!A90</f>
        <v>Guinho</v>
      </c>
      <c r="B90" s="5" t="str">
        <f>'[1]TOTAL'!B90</f>
        <v>Castro</v>
      </c>
      <c r="C90" s="12">
        <f t="shared" si="9"/>
        <v>104</v>
      </c>
      <c r="D90" s="2">
        <f t="shared" si="10"/>
        <v>120</v>
      </c>
      <c r="E90" s="6">
        <f>'[2]INFANTO-JUVENIL'!AK90+'[1]TOTAL'!E90+'[3]FPFM'!AK90+'[4]LITOVALE'!AK90+'[5]REGIONAIS'!AK90</f>
        <v>32</v>
      </c>
      <c r="F90" s="7">
        <f>'[2]INFANTO-JUVENIL'!AL90+'[1]TOTAL'!F90+'[3]FPFM'!AL90+'[4]LITOVALE'!AL90+'[5]REGIONAIS'!AL90</f>
        <v>24</v>
      </c>
      <c r="G90" s="8">
        <f>'[2]INFANTO-JUVENIL'!AM90+'[1]TOTAL'!G90+'[3]FPFM'!AM90+'[4]LITOVALE'!AM90+'[5]REGIONAIS'!AM90</f>
        <v>48</v>
      </c>
      <c r="H90" s="9">
        <f>'[2]INFANTO-JUVENIL'!AN90+'[1]TOTAL'!H90+'[3]FPFM'!AN90+'[4]LITOVALE'!AN90+'[5]REGIONAIS'!AN90</f>
        <v>135</v>
      </c>
      <c r="I90" s="13">
        <f>'[2]INFANTO-JUVENIL'!AO90+'[1]TOTAL'!I90+'[3]FPFM'!AO90+'[4]LITOVALE'!AO90+'[5]REGIONAIS'!AO90</f>
        <v>160</v>
      </c>
      <c r="J90" s="10">
        <f t="shared" si="11"/>
        <v>-25</v>
      </c>
      <c r="K90" s="3">
        <f t="shared" si="12"/>
        <v>30.76923076923077</v>
      </c>
      <c r="L90" s="3">
        <f t="shared" si="13"/>
        <v>23.076923076923077</v>
      </c>
      <c r="M90" s="3">
        <f t="shared" si="14"/>
        <v>46.15384615384615</v>
      </c>
      <c r="N90" s="3">
        <f t="shared" si="15"/>
        <v>1.2980769230769231</v>
      </c>
      <c r="O90" s="3">
        <f t="shared" si="16"/>
        <v>1.5384615384615385</v>
      </c>
      <c r="P90" s="3">
        <f t="shared" si="17"/>
        <v>38.46153846153847</v>
      </c>
    </row>
    <row r="91" spans="1:16" ht="12.75">
      <c r="A91" s="5" t="str">
        <f>'[1]TOTAL'!A91</f>
        <v>Gustavo</v>
      </c>
      <c r="B91" s="5" t="str">
        <f>'[1]TOTAL'!B91</f>
        <v>Vieira</v>
      </c>
      <c r="C91" s="12">
        <f t="shared" si="9"/>
        <v>5</v>
      </c>
      <c r="D91" s="2">
        <f t="shared" si="10"/>
        <v>0</v>
      </c>
      <c r="E91" s="6">
        <f>'[2]INFANTO-JUVENIL'!AK91+'[1]TOTAL'!E91+'[3]FPFM'!AK91+'[4]LITOVALE'!AK91+'[5]REGIONAIS'!AK91</f>
        <v>0</v>
      </c>
      <c r="F91" s="7">
        <f>'[2]INFANTO-JUVENIL'!AL91+'[1]TOTAL'!F91+'[3]FPFM'!AL91+'[4]LITOVALE'!AL91+'[5]REGIONAIS'!AL91</f>
        <v>0</v>
      </c>
      <c r="G91" s="8">
        <f>'[2]INFANTO-JUVENIL'!AM91+'[1]TOTAL'!G91+'[3]FPFM'!AM91+'[4]LITOVALE'!AM91+'[5]REGIONAIS'!AM91</f>
        <v>5</v>
      </c>
      <c r="H91" s="9">
        <f>'[2]INFANTO-JUVENIL'!AN91+'[1]TOTAL'!H91+'[3]FPFM'!AN91+'[4]LITOVALE'!AN91+'[5]REGIONAIS'!AN91</f>
        <v>0</v>
      </c>
      <c r="I91" s="13">
        <f>'[2]INFANTO-JUVENIL'!AO91+'[1]TOTAL'!I91+'[3]FPFM'!AO91+'[4]LITOVALE'!AO91+'[5]REGIONAIS'!AO91</f>
        <v>11</v>
      </c>
      <c r="J91" s="10">
        <f t="shared" si="11"/>
        <v>-11</v>
      </c>
      <c r="K91" s="3">
        <f t="shared" si="12"/>
        <v>0</v>
      </c>
      <c r="L91" s="3">
        <f t="shared" si="13"/>
        <v>0</v>
      </c>
      <c r="M91" s="3">
        <f t="shared" si="14"/>
        <v>100</v>
      </c>
      <c r="N91" s="3">
        <f t="shared" si="15"/>
        <v>0</v>
      </c>
      <c r="O91" s="3">
        <f t="shared" si="16"/>
        <v>2.2</v>
      </c>
      <c r="P91" s="3">
        <f t="shared" si="17"/>
        <v>0</v>
      </c>
    </row>
    <row r="92" spans="1:16" ht="12.75">
      <c r="A92" s="5" t="str">
        <f>'[1]TOTAL'!A92</f>
        <v>Hicnan</v>
      </c>
      <c r="B92" s="5" t="str">
        <f>'[1]TOTAL'!B92</f>
        <v>Patrício</v>
      </c>
      <c r="C92" s="12">
        <f t="shared" si="9"/>
        <v>20</v>
      </c>
      <c r="D92" s="2">
        <f t="shared" si="10"/>
        <v>12</v>
      </c>
      <c r="E92" s="6">
        <f>'[2]INFANTO-JUVENIL'!AK92+'[1]TOTAL'!E92+'[3]FPFM'!AK92+'[4]LITOVALE'!AK92+'[5]REGIONAIS'!AK92</f>
        <v>2</v>
      </c>
      <c r="F92" s="7">
        <f>'[2]INFANTO-JUVENIL'!AL92+'[1]TOTAL'!F92+'[3]FPFM'!AL92+'[4]LITOVALE'!AL92+'[5]REGIONAIS'!AL92</f>
        <v>6</v>
      </c>
      <c r="G92" s="8">
        <f>'[2]INFANTO-JUVENIL'!AM92+'[1]TOTAL'!G92+'[3]FPFM'!AM92+'[4]LITOVALE'!AM92+'[5]REGIONAIS'!AM92</f>
        <v>12</v>
      </c>
      <c r="H92" s="9">
        <f>'[2]INFANTO-JUVENIL'!AN92+'[1]TOTAL'!H92+'[3]FPFM'!AN92+'[4]LITOVALE'!AN92+'[5]REGIONAIS'!AN92</f>
        <v>4</v>
      </c>
      <c r="I92" s="13">
        <f>'[2]INFANTO-JUVENIL'!AO92+'[1]TOTAL'!I92+'[3]FPFM'!AO92+'[4]LITOVALE'!AO92+'[5]REGIONAIS'!AO92</f>
        <v>32</v>
      </c>
      <c r="J92" s="10">
        <f t="shared" si="11"/>
        <v>-28</v>
      </c>
      <c r="K92" s="3">
        <f t="shared" si="12"/>
        <v>10</v>
      </c>
      <c r="L92" s="3">
        <f t="shared" si="13"/>
        <v>30</v>
      </c>
      <c r="M92" s="3">
        <f t="shared" si="14"/>
        <v>60</v>
      </c>
      <c r="N92" s="3">
        <f t="shared" si="15"/>
        <v>0.2</v>
      </c>
      <c r="O92" s="3">
        <f t="shared" si="16"/>
        <v>1.6</v>
      </c>
      <c r="P92" s="3">
        <f t="shared" si="17"/>
        <v>20</v>
      </c>
    </row>
    <row r="93" spans="1:16" ht="12.75">
      <c r="A93" s="5" t="str">
        <f>'[1]TOTAL'!A93</f>
        <v>Hugo</v>
      </c>
      <c r="B93" s="5" t="str">
        <f>'[1]TOTAL'!B93</f>
        <v>Batista</v>
      </c>
      <c r="C93" s="12">
        <f t="shared" si="9"/>
        <v>55</v>
      </c>
      <c r="D93" s="2">
        <f t="shared" si="10"/>
        <v>69</v>
      </c>
      <c r="E93" s="6">
        <f>'[2]INFANTO-JUVENIL'!AK93+'[1]TOTAL'!E93+'[3]FPFM'!AK93+'[4]LITOVALE'!AK93+'[5]REGIONAIS'!AK93</f>
        <v>20</v>
      </c>
      <c r="F93" s="7">
        <f>'[2]INFANTO-JUVENIL'!AL93+'[1]TOTAL'!F93+'[3]FPFM'!AL93+'[4]LITOVALE'!AL93+'[5]REGIONAIS'!AL93</f>
        <v>9</v>
      </c>
      <c r="G93" s="8">
        <f>'[2]INFANTO-JUVENIL'!AM93+'[1]TOTAL'!G93+'[3]FPFM'!AM93+'[4]LITOVALE'!AM93+'[5]REGIONAIS'!AM93</f>
        <v>26</v>
      </c>
      <c r="H93" s="9">
        <f>'[2]INFANTO-JUVENIL'!AN93+'[1]TOTAL'!H93+'[3]FPFM'!AN93+'[4]LITOVALE'!AN93+'[5]REGIONAIS'!AN93</f>
        <v>63</v>
      </c>
      <c r="I93" s="13">
        <f>'[2]INFANTO-JUVENIL'!AO93+'[1]TOTAL'!I93+'[3]FPFM'!AO93+'[4]LITOVALE'!AO93+'[5]REGIONAIS'!AO93</f>
        <v>97</v>
      </c>
      <c r="J93" s="10">
        <f t="shared" si="11"/>
        <v>-34</v>
      </c>
      <c r="K93" s="3">
        <f t="shared" si="12"/>
        <v>36.36363636363637</v>
      </c>
      <c r="L93" s="3">
        <f t="shared" si="13"/>
        <v>16.363636363636363</v>
      </c>
      <c r="M93" s="3">
        <f t="shared" si="14"/>
        <v>47.27272727272727</v>
      </c>
      <c r="N93" s="3">
        <f t="shared" si="15"/>
        <v>1.1454545454545455</v>
      </c>
      <c r="O93" s="3">
        <f t="shared" si="16"/>
        <v>1.7636363636363637</v>
      </c>
      <c r="P93" s="3">
        <f t="shared" si="17"/>
        <v>41.81818181818181</v>
      </c>
    </row>
    <row r="94" spans="1:16" ht="12.75">
      <c r="A94" s="5" t="str">
        <f>'[1]TOTAL'!A94</f>
        <v>Igor </v>
      </c>
      <c r="B94" s="5" t="str">
        <f>'[1]TOTAL'!B94</f>
        <v>Kutelak</v>
      </c>
      <c r="C94" s="12">
        <f t="shared" si="9"/>
        <v>18</v>
      </c>
      <c r="D94" s="2">
        <f t="shared" si="10"/>
        <v>3</v>
      </c>
      <c r="E94" s="6">
        <f>'[2]INFANTO-JUVENIL'!AK94+'[1]TOTAL'!E94+'[3]FPFM'!AK94+'[4]LITOVALE'!AK94+'[5]REGIONAIS'!AK94</f>
        <v>0</v>
      </c>
      <c r="F94" s="7">
        <f>'[2]INFANTO-JUVENIL'!AL94+'[1]TOTAL'!F94+'[3]FPFM'!AL94+'[4]LITOVALE'!AL94+'[5]REGIONAIS'!AL94</f>
        <v>3</v>
      </c>
      <c r="G94" s="8">
        <f>'[2]INFANTO-JUVENIL'!AM94+'[1]TOTAL'!G94+'[3]FPFM'!AM94+'[4]LITOVALE'!AM94+'[5]REGIONAIS'!AM94</f>
        <v>15</v>
      </c>
      <c r="H94" s="9">
        <f>'[2]INFANTO-JUVENIL'!AN94+'[1]TOTAL'!H94+'[3]FPFM'!AN94+'[4]LITOVALE'!AN94+'[5]REGIONAIS'!AN94</f>
        <v>2</v>
      </c>
      <c r="I94" s="13">
        <f>'[2]INFANTO-JUVENIL'!AO94+'[1]TOTAL'!I94+'[3]FPFM'!AO94+'[4]LITOVALE'!AO94+'[5]REGIONAIS'!AO94</f>
        <v>39</v>
      </c>
      <c r="J94" s="10">
        <f t="shared" si="11"/>
        <v>-37</v>
      </c>
      <c r="K94" s="3">
        <f t="shared" si="12"/>
        <v>0</v>
      </c>
      <c r="L94" s="3">
        <f t="shared" si="13"/>
        <v>16.666666666666664</v>
      </c>
      <c r="M94" s="3">
        <f t="shared" si="14"/>
        <v>83.33333333333334</v>
      </c>
      <c r="N94" s="3">
        <f t="shared" si="15"/>
        <v>0.1111111111111111</v>
      </c>
      <c r="O94" s="3">
        <f t="shared" si="16"/>
        <v>2.1666666666666665</v>
      </c>
      <c r="P94" s="3">
        <f t="shared" si="17"/>
        <v>5.555555555555555</v>
      </c>
    </row>
    <row r="95" spans="1:16" ht="12.75">
      <c r="A95" s="5" t="str">
        <f>'[1]TOTAL'!A95</f>
        <v>Jean</v>
      </c>
      <c r="B95" s="5" t="str">
        <f>'[1]TOTAL'!B95</f>
        <v>Felipe</v>
      </c>
      <c r="C95" s="12">
        <f t="shared" si="9"/>
        <v>226</v>
      </c>
      <c r="D95" s="2">
        <f t="shared" si="10"/>
        <v>343</v>
      </c>
      <c r="E95" s="6">
        <f>'[2]INFANTO-JUVENIL'!AK95+'[1]TOTAL'!E95+'[3]FPFM'!AK95+'[4]LITOVALE'!AK95+'[5]REGIONAIS'!AK95</f>
        <v>95</v>
      </c>
      <c r="F95" s="7">
        <f>'[2]INFANTO-JUVENIL'!AL95+'[1]TOTAL'!F95+'[3]FPFM'!AL95+'[4]LITOVALE'!AL95+'[5]REGIONAIS'!AL95</f>
        <v>58</v>
      </c>
      <c r="G95" s="8">
        <f>'[2]INFANTO-JUVENIL'!AM95+'[1]TOTAL'!G95+'[3]FPFM'!AM95+'[4]LITOVALE'!AM95+'[5]REGIONAIS'!AM95</f>
        <v>73</v>
      </c>
      <c r="H95" s="9">
        <f>'[2]INFANTO-JUVENIL'!AN95+'[1]TOTAL'!H95+'[3]FPFM'!AN95+'[4]LITOVALE'!AN95+'[5]REGIONAIS'!AN95</f>
        <v>467</v>
      </c>
      <c r="I95" s="13">
        <f>'[2]INFANTO-JUVENIL'!AO95+'[1]TOTAL'!I95+'[3]FPFM'!AO95+'[4]LITOVALE'!AO95+'[5]REGIONAIS'!AO95</f>
        <v>420</v>
      </c>
      <c r="J95" s="10">
        <f t="shared" si="11"/>
        <v>47</v>
      </c>
      <c r="K95" s="3">
        <f t="shared" si="12"/>
        <v>42.0353982300885</v>
      </c>
      <c r="L95" s="3">
        <f t="shared" si="13"/>
        <v>25.663716814159294</v>
      </c>
      <c r="M95" s="3">
        <f t="shared" si="14"/>
        <v>32.30088495575221</v>
      </c>
      <c r="N95" s="3">
        <f t="shared" si="15"/>
        <v>2.066371681415929</v>
      </c>
      <c r="O95" s="3">
        <f t="shared" si="16"/>
        <v>1.8584070796460177</v>
      </c>
      <c r="P95" s="3">
        <f t="shared" si="17"/>
        <v>50.58997050147492</v>
      </c>
    </row>
    <row r="96" spans="1:16" ht="12.75">
      <c r="A96" s="5" t="str">
        <f>'[1]TOTAL'!A96</f>
        <v>João</v>
      </c>
      <c r="B96" s="5" t="str">
        <f>'[1]TOTAL'!B96</f>
        <v>Lopes</v>
      </c>
      <c r="C96" s="12">
        <f t="shared" si="9"/>
        <v>73</v>
      </c>
      <c r="D96" s="2">
        <f t="shared" si="10"/>
        <v>107</v>
      </c>
      <c r="E96" s="6">
        <f>'[2]INFANTO-JUVENIL'!AK96+'[1]TOTAL'!E96+'[3]FPFM'!AK96+'[4]LITOVALE'!AK96+'[5]REGIONAIS'!AK96</f>
        <v>29</v>
      </c>
      <c r="F96" s="7">
        <f>'[2]INFANTO-JUVENIL'!AL96+'[1]TOTAL'!F96+'[3]FPFM'!AL96+'[4]LITOVALE'!AL96+'[5]REGIONAIS'!AL96</f>
        <v>20</v>
      </c>
      <c r="G96" s="8">
        <f>'[2]INFANTO-JUVENIL'!AM96+'[1]TOTAL'!G96+'[3]FPFM'!AM96+'[4]LITOVALE'!AM96+'[5]REGIONAIS'!AM96</f>
        <v>24</v>
      </c>
      <c r="H96" s="9">
        <f>'[2]INFANTO-JUVENIL'!AN96+'[1]TOTAL'!H96+'[3]FPFM'!AN96+'[4]LITOVALE'!AN96+'[5]REGIONAIS'!AN96</f>
        <v>109</v>
      </c>
      <c r="I96" s="13">
        <f>'[2]INFANTO-JUVENIL'!AO96+'[1]TOTAL'!I96+'[3]FPFM'!AO96+'[4]LITOVALE'!AO96+'[5]REGIONAIS'!AO96</f>
        <v>112</v>
      </c>
      <c r="J96" s="10">
        <f t="shared" si="11"/>
        <v>-3</v>
      </c>
      <c r="K96" s="3">
        <f t="shared" si="12"/>
        <v>39.726027397260275</v>
      </c>
      <c r="L96" s="3">
        <f t="shared" si="13"/>
        <v>27.397260273972602</v>
      </c>
      <c r="M96" s="3">
        <f t="shared" si="14"/>
        <v>32.87671232876712</v>
      </c>
      <c r="N96" s="3">
        <f t="shared" si="15"/>
        <v>1.4931506849315068</v>
      </c>
      <c r="O96" s="3">
        <f t="shared" si="16"/>
        <v>1.5342465753424657</v>
      </c>
      <c r="P96" s="3">
        <f t="shared" si="17"/>
        <v>48.858447488584474</v>
      </c>
    </row>
    <row r="97" spans="1:16" ht="12.75">
      <c r="A97" s="5" t="str">
        <f>'[1]TOTAL'!A97</f>
        <v>João</v>
      </c>
      <c r="B97" s="5" t="str">
        <f>'[1]TOTAL'!B97</f>
        <v>Martins</v>
      </c>
      <c r="C97" s="12">
        <f t="shared" si="9"/>
        <v>269</v>
      </c>
      <c r="D97" s="2">
        <f t="shared" si="10"/>
        <v>394</v>
      </c>
      <c r="E97" s="6">
        <f>'[2]INFANTO-JUVENIL'!AK97+'[1]TOTAL'!E97+'[3]FPFM'!AK97+'[4]LITOVALE'!AK97+'[5]REGIONAIS'!AK97</f>
        <v>116</v>
      </c>
      <c r="F97" s="7">
        <f>'[2]INFANTO-JUVENIL'!AL97+'[1]TOTAL'!F97+'[3]FPFM'!AL97+'[4]LITOVALE'!AL97+'[5]REGIONAIS'!AL97</f>
        <v>46</v>
      </c>
      <c r="G97" s="8">
        <f>'[2]INFANTO-JUVENIL'!AM97+'[1]TOTAL'!G97+'[3]FPFM'!AM97+'[4]LITOVALE'!AM97+'[5]REGIONAIS'!AM97</f>
        <v>107</v>
      </c>
      <c r="H97" s="9">
        <f>'[2]INFANTO-JUVENIL'!AN97+'[1]TOTAL'!H97+'[3]FPFM'!AN97+'[4]LITOVALE'!AN97+'[5]REGIONAIS'!AN97</f>
        <v>530</v>
      </c>
      <c r="I97" s="13">
        <f>'[2]INFANTO-JUVENIL'!AO97+'[1]TOTAL'!I97+'[3]FPFM'!AO97+'[4]LITOVALE'!AO97+'[5]REGIONAIS'!AO97</f>
        <v>521</v>
      </c>
      <c r="J97" s="10">
        <f t="shared" si="11"/>
        <v>9</v>
      </c>
      <c r="K97" s="3">
        <f t="shared" si="12"/>
        <v>43.12267657992565</v>
      </c>
      <c r="L97" s="3">
        <f t="shared" si="13"/>
        <v>17.100371747211895</v>
      </c>
      <c r="M97" s="3">
        <f t="shared" si="14"/>
        <v>39.77695167286245</v>
      </c>
      <c r="N97" s="3">
        <f t="shared" si="15"/>
        <v>1.970260223048327</v>
      </c>
      <c r="O97" s="3">
        <f t="shared" si="16"/>
        <v>1.936802973977695</v>
      </c>
      <c r="P97" s="3">
        <f t="shared" si="17"/>
        <v>48.822800495662946</v>
      </c>
    </row>
    <row r="98" spans="1:16" ht="12.75">
      <c r="A98" s="5" t="str">
        <f>'[1]TOTAL'!A98</f>
        <v>João</v>
      </c>
      <c r="B98" s="5" t="str">
        <f>'[1]TOTAL'!B98</f>
        <v>Pedro</v>
      </c>
      <c r="C98" s="12">
        <f t="shared" si="9"/>
        <v>2</v>
      </c>
      <c r="D98" s="2">
        <f t="shared" si="10"/>
        <v>0</v>
      </c>
      <c r="E98" s="6">
        <f>'[2]INFANTO-JUVENIL'!AK98+'[1]TOTAL'!E98+'[3]FPFM'!AK98+'[4]LITOVALE'!AK98+'[5]REGIONAIS'!AK98</f>
        <v>0</v>
      </c>
      <c r="F98" s="7">
        <f>'[2]INFANTO-JUVENIL'!AL98+'[1]TOTAL'!F98+'[3]FPFM'!AL98+'[4]LITOVALE'!AL98+'[5]REGIONAIS'!AL98</f>
        <v>0</v>
      </c>
      <c r="G98" s="8">
        <f>'[2]INFANTO-JUVENIL'!AM98+'[1]TOTAL'!G98+'[3]FPFM'!AM98+'[4]LITOVALE'!AM98+'[5]REGIONAIS'!AM98</f>
        <v>2</v>
      </c>
      <c r="H98" s="9">
        <f>'[2]INFANTO-JUVENIL'!AN98+'[1]TOTAL'!H98+'[3]FPFM'!AN98+'[4]LITOVALE'!AN98+'[5]REGIONAIS'!AN98</f>
        <v>0</v>
      </c>
      <c r="I98" s="13">
        <f>'[2]INFANTO-JUVENIL'!AO98+'[1]TOTAL'!I98+'[3]FPFM'!AO98+'[4]LITOVALE'!AO98+'[5]REGIONAIS'!AO98</f>
        <v>6</v>
      </c>
      <c r="J98" s="10">
        <f t="shared" si="11"/>
        <v>-6</v>
      </c>
      <c r="K98" s="3">
        <f t="shared" si="12"/>
        <v>0</v>
      </c>
      <c r="L98" s="3">
        <f t="shared" si="13"/>
        <v>0</v>
      </c>
      <c r="M98" s="3">
        <f t="shared" si="14"/>
        <v>100</v>
      </c>
      <c r="N98" s="3">
        <f t="shared" si="15"/>
        <v>0</v>
      </c>
      <c r="O98" s="3">
        <f t="shared" si="16"/>
        <v>3</v>
      </c>
      <c r="P98" s="3">
        <f t="shared" si="17"/>
        <v>0</v>
      </c>
    </row>
    <row r="99" spans="1:16" ht="12.75">
      <c r="A99" s="5" t="str">
        <f>'[1]TOTAL'!A99</f>
        <v>João</v>
      </c>
      <c r="B99" s="5" t="str">
        <f>'[1]TOTAL'!B99</f>
        <v>Vítor</v>
      </c>
      <c r="C99" s="12">
        <f t="shared" si="9"/>
        <v>258</v>
      </c>
      <c r="D99" s="2">
        <f t="shared" si="10"/>
        <v>331</v>
      </c>
      <c r="E99" s="6">
        <f>'[2]INFANTO-JUVENIL'!AK99+'[1]TOTAL'!E99+'[3]FPFM'!AK99+'[4]LITOVALE'!AK99+'[5]REGIONAIS'!AK99</f>
        <v>91</v>
      </c>
      <c r="F99" s="7">
        <f>'[2]INFANTO-JUVENIL'!AL99+'[1]TOTAL'!F99+'[3]FPFM'!AL99+'[4]LITOVALE'!AL99+'[5]REGIONAIS'!AL99</f>
        <v>58</v>
      </c>
      <c r="G99" s="8">
        <f>'[2]INFANTO-JUVENIL'!AM99+'[1]TOTAL'!G99+'[3]FPFM'!AM99+'[4]LITOVALE'!AM99+'[5]REGIONAIS'!AM99</f>
        <v>109</v>
      </c>
      <c r="H99" s="9">
        <f>'[2]INFANTO-JUVENIL'!AN99+'[1]TOTAL'!H99+'[3]FPFM'!AN99+'[4]LITOVALE'!AN99+'[5]REGIONAIS'!AN99</f>
        <v>332</v>
      </c>
      <c r="I99" s="13">
        <f>'[2]INFANTO-JUVENIL'!AO99+'[1]TOTAL'!I99+'[3]FPFM'!AO99+'[4]LITOVALE'!AO99+'[5]REGIONAIS'!AO99</f>
        <v>407</v>
      </c>
      <c r="J99" s="10">
        <f t="shared" si="11"/>
        <v>-75</v>
      </c>
      <c r="K99" s="3">
        <f t="shared" si="12"/>
        <v>35.27131782945737</v>
      </c>
      <c r="L99" s="3">
        <f t="shared" si="13"/>
        <v>22.48062015503876</v>
      </c>
      <c r="M99" s="3">
        <f t="shared" si="14"/>
        <v>42.248062015503876</v>
      </c>
      <c r="N99" s="3">
        <f t="shared" si="15"/>
        <v>1.2868217054263567</v>
      </c>
      <c r="O99" s="3">
        <f t="shared" si="16"/>
        <v>1.5775193798449612</v>
      </c>
      <c r="P99" s="3">
        <f t="shared" si="17"/>
        <v>42.764857881136955</v>
      </c>
    </row>
    <row r="100" spans="1:16" ht="12.75">
      <c r="A100" s="5" t="str">
        <f>'[1]TOTAL'!A100</f>
        <v>Jonas</v>
      </c>
      <c r="B100" s="5" t="str">
        <f>'[1]TOTAL'!B100</f>
        <v>Campos</v>
      </c>
      <c r="C100" s="12">
        <f t="shared" si="9"/>
        <v>30</v>
      </c>
      <c r="D100" s="2">
        <f t="shared" si="10"/>
        <v>39</v>
      </c>
      <c r="E100" s="6">
        <f>'[2]INFANTO-JUVENIL'!AK100+'[1]TOTAL'!E100+'[3]FPFM'!AK100+'[4]LITOVALE'!AK100+'[5]REGIONAIS'!AK100</f>
        <v>10</v>
      </c>
      <c r="F100" s="7">
        <f>'[2]INFANTO-JUVENIL'!AL100+'[1]TOTAL'!F100+'[3]FPFM'!AL100+'[4]LITOVALE'!AL100+'[5]REGIONAIS'!AL100</f>
        <v>9</v>
      </c>
      <c r="G100" s="8">
        <f>'[2]INFANTO-JUVENIL'!AM100+'[1]TOTAL'!G100+'[3]FPFM'!AM100+'[4]LITOVALE'!AM100+'[5]REGIONAIS'!AM100</f>
        <v>11</v>
      </c>
      <c r="H100" s="9">
        <f>'[2]INFANTO-JUVENIL'!AN100+'[1]TOTAL'!H100+'[3]FPFM'!AN100+'[4]LITOVALE'!AN100+'[5]REGIONAIS'!AN100</f>
        <v>25</v>
      </c>
      <c r="I100" s="13">
        <f>'[2]INFANTO-JUVENIL'!AO100+'[1]TOTAL'!I100+'[3]FPFM'!AO100+'[4]LITOVALE'!AO100+'[5]REGIONAIS'!AO100</f>
        <v>29</v>
      </c>
      <c r="J100" s="10">
        <f t="shared" si="11"/>
        <v>-4</v>
      </c>
      <c r="K100" s="3">
        <f t="shared" si="12"/>
        <v>33.33333333333333</v>
      </c>
      <c r="L100" s="3">
        <f t="shared" si="13"/>
        <v>30</v>
      </c>
      <c r="M100" s="3">
        <f t="shared" si="14"/>
        <v>36.666666666666664</v>
      </c>
      <c r="N100" s="3">
        <f t="shared" si="15"/>
        <v>0.8333333333333334</v>
      </c>
      <c r="O100" s="3">
        <f t="shared" si="16"/>
        <v>0.9666666666666667</v>
      </c>
      <c r="P100" s="3">
        <f t="shared" si="17"/>
        <v>43.333333333333336</v>
      </c>
    </row>
    <row r="101" spans="1:16" ht="12.75">
      <c r="A101" s="5" t="str">
        <f>'[1]TOTAL'!A101</f>
        <v>Jonathas</v>
      </c>
      <c r="B101" s="5" t="str">
        <f>'[1]TOTAL'!B101</f>
        <v>Lima</v>
      </c>
      <c r="C101" s="12">
        <f t="shared" si="9"/>
        <v>48</v>
      </c>
      <c r="D101" s="2">
        <f t="shared" si="10"/>
        <v>40</v>
      </c>
      <c r="E101" s="6">
        <f>'[2]INFANTO-JUVENIL'!AK101+'[1]TOTAL'!E101+'[3]FPFM'!AK101+'[4]LITOVALE'!AK101+'[5]REGIONAIS'!AK101</f>
        <v>9</v>
      </c>
      <c r="F101" s="7">
        <f>'[2]INFANTO-JUVENIL'!AL101+'[1]TOTAL'!F101+'[3]FPFM'!AL101+'[4]LITOVALE'!AL101+'[5]REGIONAIS'!AL101</f>
        <v>13</v>
      </c>
      <c r="G101" s="8">
        <f>'[2]INFANTO-JUVENIL'!AM101+'[1]TOTAL'!G101+'[3]FPFM'!AM101+'[4]LITOVALE'!AM101+'[5]REGIONAIS'!AM101</f>
        <v>26</v>
      </c>
      <c r="H101" s="9">
        <f>'[2]INFANTO-JUVENIL'!AN101+'[1]TOTAL'!H101+'[3]FPFM'!AN101+'[4]LITOVALE'!AN101+'[5]REGIONAIS'!AN101</f>
        <v>20</v>
      </c>
      <c r="I101" s="13">
        <f>'[2]INFANTO-JUVENIL'!AO101+'[1]TOTAL'!I101+'[3]FPFM'!AO101+'[4]LITOVALE'!AO101+'[5]REGIONAIS'!AO101</f>
        <v>49</v>
      </c>
      <c r="J101" s="10">
        <f t="shared" si="11"/>
        <v>-29</v>
      </c>
      <c r="K101" s="3">
        <f t="shared" si="12"/>
        <v>18.75</v>
      </c>
      <c r="L101" s="3">
        <f t="shared" si="13"/>
        <v>27.083333333333332</v>
      </c>
      <c r="M101" s="3">
        <f t="shared" si="14"/>
        <v>54.166666666666664</v>
      </c>
      <c r="N101" s="3">
        <f t="shared" si="15"/>
        <v>0.4166666666666667</v>
      </c>
      <c r="O101" s="3">
        <f t="shared" si="16"/>
        <v>1.0208333333333333</v>
      </c>
      <c r="P101" s="3">
        <f t="shared" si="17"/>
        <v>27.77777777777778</v>
      </c>
    </row>
    <row r="102" spans="1:16" ht="12.75">
      <c r="A102" s="5" t="str">
        <f>'[1]TOTAL'!A102</f>
        <v>Jonathan</v>
      </c>
      <c r="B102" s="5" t="str">
        <f>'[1]TOTAL'!B102</f>
        <v>Martins</v>
      </c>
      <c r="C102" s="12">
        <f t="shared" si="9"/>
        <v>130</v>
      </c>
      <c r="D102" s="2">
        <f t="shared" si="10"/>
        <v>188</v>
      </c>
      <c r="E102" s="6">
        <f>'[2]INFANTO-JUVENIL'!AK102+'[1]TOTAL'!E102+'[3]FPFM'!AK102+'[4]LITOVALE'!AK102+'[5]REGIONAIS'!AK102</f>
        <v>55</v>
      </c>
      <c r="F102" s="7">
        <f>'[2]INFANTO-JUVENIL'!AL102+'[1]TOTAL'!F102+'[3]FPFM'!AL102+'[4]LITOVALE'!AL102+'[5]REGIONAIS'!AL102</f>
        <v>23</v>
      </c>
      <c r="G102" s="8">
        <f>'[2]INFANTO-JUVENIL'!AM102+'[1]TOTAL'!G102+'[3]FPFM'!AM102+'[4]LITOVALE'!AM102+'[5]REGIONAIS'!AM102</f>
        <v>52</v>
      </c>
      <c r="H102" s="9">
        <f>'[2]INFANTO-JUVENIL'!AN102+'[1]TOTAL'!H102+'[3]FPFM'!AN102+'[4]LITOVALE'!AN102+'[5]REGIONAIS'!AN102</f>
        <v>162</v>
      </c>
      <c r="I102" s="13">
        <f>'[2]INFANTO-JUVENIL'!AO102+'[1]TOTAL'!I102+'[3]FPFM'!AO102+'[4]LITOVALE'!AO102+'[5]REGIONAIS'!AO102</f>
        <v>181</v>
      </c>
      <c r="J102" s="10">
        <f t="shared" si="11"/>
        <v>-19</v>
      </c>
      <c r="K102" s="3">
        <f t="shared" si="12"/>
        <v>42.30769230769231</v>
      </c>
      <c r="L102" s="3">
        <f t="shared" si="13"/>
        <v>17.692307692307693</v>
      </c>
      <c r="M102" s="3">
        <f t="shared" si="14"/>
        <v>40</v>
      </c>
      <c r="N102" s="3">
        <f t="shared" si="15"/>
        <v>1.2461538461538462</v>
      </c>
      <c r="O102" s="3">
        <f t="shared" si="16"/>
        <v>1.3923076923076922</v>
      </c>
      <c r="P102" s="3">
        <f t="shared" si="17"/>
        <v>48.205128205128204</v>
      </c>
    </row>
    <row r="103" spans="1:16" ht="12.75">
      <c r="A103" s="5" t="str">
        <f>'[1]TOTAL'!A103</f>
        <v>José</v>
      </c>
      <c r="B103" s="5" t="str">
        <f>'[1]TOTAL'!B103</f>
        <v>Marques</v>
      </c>
      <c r="C103" s="12">
        <f t="shared" si="9"/>
        <v>753</v>
      </c>
      <c r="D103" s="2">
        <f t="shared" si="10"/>
        <v>915</v>
      </c>
      <c r="E103" s="6">
        <f>'[2]INFANTO-JUVENIL'!AK103+'[1]TOTAL'!E103+'[3]FPFM'!AK103+'[4]LITOVALE'!AK103+'[5]REGIONAIS'!AK103</f>
        <v>256</v>
      </c>
      <c r="F103" s="7">
        <f>'[2]INFANTO-JUVENIL'!AL103+'[1]TOTAL'!F103+'[3]FPFM'!AL103+'[4]LITOVALE'!AL103+'[5]REGIONAIS'!AL103</f>
        <v>147</v>
      </c>
      <c r="G103" s="8">
        <f>'[2]INFANTO-JUVENIL'!AM103+'[1]TOTAL'!G103+'[3]FPFM'!AM103+'[4]LITOVALE'!AM103+'[5]REGIONAIS'!AM103</f>
        <v>350</v>
      </c>
      <c r="H103" s="9">
        <f>'[2]INFANTO-JUVENIL'!AN103+'[1]TOTAL'!H103+'[3]FPFM'!AN103+'[4]LITOVALE'!AN103+'[5]REGIONAIS'!AN103</f>
        <v>892</v>
      </c>
      <c r="I103" s="13">
        <f>'[2]INFANTO-JUVENIL'!AO103+'[1]TOTAL'!I103+'[3]FPFM'!AO103+'[4]LITOVALE'!AO103+'[5]REGIONAIS'!AO103</f>
        <v>1221</v>
      </c>
      <c r="J103" s="10">
        <f t="shared" si="11"/>
        <v>-329</v>
      </c>
      <c r="K103" s="3">
        <f t="shared" si="12"/>
        <v>33.99734395750332</v>
      </c>
      <c r="L103" s="3">
        <f t="shared" si="13"/>
        <v>19.52191235059761</v>
      </c>
      <c r="M103" s="3">
        <f t="shared" si="14"/>
        <v>46.480743691899065</v>
      </c>
      <c r="N103" s="3">
        <f t="shared" si="15"/>
        <v>1.1845949535192564</v>
      </c>
      <c r="O103" s="3">
        <f t="shared" si="16"/>
        <v>1.6215139442231075</v>
      </c>
      <c r="P103" s="3">
        <f t="shared" si="17"/>
        <v>40.504648074369186</v>
      </c>
    </row>
    <row r="104" spans="1:16" ht="12.75">
      <c r="A104" s="5" t="str">
        <f>'[1]TOTAL'!A104</f>
        <v>Juan</v>
      </c>
      <c r="B104" s="5" t="str">
        <f>'[1]TOTAL'!B104</f>
        <v>Santos</v>
      </c>
      <c r="C104" s="12">
        <f t="shared" si="9"/>
        <v>262</v>
      </c>
      <c r="D104" s="2">
        <f t="shared" si="10"/>
        <v>348</v>
      </c>
      <c r="E104" s="6">
        <f>'[2]INFANTO-JUVENIL'!AK104+'[1]TOTAL'!E104+'[3]FPFM'!AK104+'[4]LITOVALE'!AK104+'[5]REGIONAIS'!AK104</f>
        <v>103</v>
      </c>
      <c r="F104" s="7">
        <f>'[2]INFANTO-JUVENIL'!AL104+'[1]TOTAL'!F104+'[3]FPFM'!AL104+'[4]LITOVALE'!AL104+'[5]REGIONAIS'!AL104</f>
        <v>39</v>
      </c>
      <c r="G104" s="8">
        <f>'[2]INFANTO-JUVENIL'!AM104+'[1]TOTAL'!G104+'[3]FPFM'!AM104+'[4]LITOVALE'!AM104+'[5]REGIONAIS'!AM104</f>
        <v>120</v>
      </c>
      <c r="H104" s="9">
        <f>'[2]INFANTO-JUVENIL'!AN104+'[1]TOTAL'!H104+'[3]FPFM'!AN104+'[4]LITOVALE'!AN104+'[5]REGIONAIS'!AN104</f>
        <v>444</v>
      </c>
      <c r="I104" s="13">
        <f>'[2]INFANTO-JUVENIL'!AO104+'[1]TOTAL'!I104+'[3]FPFM'!AO104+'[4]LITOVALE'!AO104+'[5]REGIONAIS'!AO104</f>
        <v>490</v>
      </c>
      <c r="J104" s="10">
        <f t="shared" si="11"/>
        <v>-46</v>
      </c>
      <c r="K104" s="3">
        <f t="shared" si="12"/>
        <v>39.31297709923664</v>
      </c>
      <c r="L104" s="3">
        <f t="shared" si="13"/>
        <v>14.885496183206106</v>
      </c>
      <c r="M104" s="3">
        <f t="shared" si="14"/>
        <v>45.80152671755725</v>
      </c>
      <c r="N104" s="3">
        <f t="shared" si="15"/>
        <v>1.6946564885496183</v>
      </c>
      <c r="O104" s="3">
        <f t="shared" si="16"/>
        <v>1.8702290076335877</v>
      </c>
      <c r="P104" s="3">
        <f t="shared" si="17"/>
        <v>44.274809160305345</v>
      </c>
    </row>
    <row r="105" spans="1:16" ht="12.75">
      <c r="A105" s="5" t="str">
        <f>'[1]TOTAL'!A105</f>
        <v>Júlio</v>
      </c>
      <c r="B105" s="5" t="str">
        <f>'[1]TOTAL'!B105</f>
        <v>Reselki</v>
      </c>
      <c r="C105" s="12">
        <f t="shared" si="9"/>
        <v>3</v>
      </c>
      <c r="D105" s="2">
        <f t="shared" si="10"/>
        <v>1</v>
      </c>
      <c r="E105" s="6">
        <f>'[2]INFANTO-JUVENIL'!AK105+'[1]TOTAL'!E105+'[3]FPFM'!AK105+'[4]LITOVALE'!AK105+'[5]REGIONAIS'!AK105</f>
        <v>0</v>
      </c>
      <c r="F105" s="7">
        <f>'[2]INFANTO-JUVENIL'!AL105+'[1]TOTAL'!F105+'[3]FPFM'!AL105+'[4]LITOVALE'!AL105+'[5]REGIONAIS'!AL105</f>
        <v>1</v>
      </c>
      <c r="G105" s="8">
        <f>'[2]INFANTO-JUVENIL'!AM105+'[1]TOTAL'!G105+'[3]FPFM'!AM105+'[4]LITOVALE'!AM105+'[5]REGIONAIS'!AM105</f>
        <v>2</v>
      </c>
      <c r="H105" s="9">
        <f>'[2]INFANTO-JUVENIL'!AN105+'[1]TOTAL'!H105+'[3]FPFM'!AN105+'[4]LITOVALE'!AN105+'[5]REGIONAIS'!AN105</f>
        <v>0</v>
      </c>
      <c r="I105" s="13">
        <f>'[2]INFANTO-JUVENIL'!AO105+'[1]TOTAL'!I105+'[3]FPFM'!AO105+'[4]LITOVALE'!AO105+'[5]REGIONAIS'!AO105</f>
        <v>6</v>
      </c>
      <c r="J105" s="10">
        <f t="shared" si="11"/>
        <v>-6</v>
      </c>
      <c r="K105" s="3">
        <f t="shared" si="12"/>
        <v>0</v>
      </c>
      <c r="L105" s="3">
        <f t="shared" si="13"/>
        <v>33.33333333333333</v>
      </c>
      <c r="M105" s="3">
        <f t="shared" si="14"/>
        <v>66.66666666666666</v>
      </c>
      <c r="N105" s="3">
        <f t="shared" si="15"/>
        <v>0</v>
      </c>
      <c r="O105" s="3">
        <f t="shared" si="16"/>
        <v>2</v>
      </c>
      <c r="P105" s="3">
        <f t="shared" si="17"/>
        <v>11.11111111111111</v>
      </c>
    </row>
    <row r="106" spans="1:16" ht="12.75">
      <c r="A106" s="5" t="str">
        <f>'[1]TOTAL'!A106</f>
        <v>Juninho</v>
      </c>
      <c r="B106" s="5" t="str">
        <f>'[1]TOTAL'!B106</f>
        <v>Carmo</v>
      </c>
      <c r="C106" s="12">
        <f t="shared" si="9"/>
        <v>5</v>
      </c>
      <c r="D106" s="2">
        <f t="shared" si="10"/>
        <v>2</v>
      </c>
      <c r="E106" s="6">
        <f>'[2]INFANTO-JUVENIL'!AK106+'[1]TOTAL'!E106+'[3]FPFM'!AK106+'[4]LITOVALE'!AK106+'[5]REGIONAIS'!AK106</f>
        <v>0</v>
      </c>
      <c r="F106" s="7">
        <f>'[2]INFANTO-JUVENIL'!AL106+'[1]TOTAL'!F106+'[3]FPFM'!AL106+'[4]LITOVALE'!AL106+'[5]REGIONAIS'!AL106</f>
        <v>2</v>
      </c>
      <c r="G106" s="8">
        <f>'[2]INFANTO-JUVENIL'!AM106+'[1]TOTAL'!G106+'[3]FPFM'!AM106+'[4]LITOVALE'!AM106+'[5]REGIONAIS'!AM106</f>
        <v>3</v>
      </c>
      <c r="H106" s="9">
        <f>'[2]INFANTO-JUVENIL'!AN106+'[1]TOTAL'!H106+'[3]FPFM'!AN106+'[4]LITOVALE'!AN106+'[5]REGIONAIS'!AN106</f>
        <v>2</v>
      </c>
      <c r="I106" s="13">
        <f>'[2]INFANTO-JUVENIL'!AO106+'[1]TOTAL'!I106+'[3]FPFM'!AO106+'[4]LITOVALE'!AO106+'[5]REGIONAIS'!AO106</f>
        <v>10</v>
      </c>
      <c r="J106" s="10">
        <f t="shared" si="11"/>
        <v>-8</v>
      </c>
      <c r="K106" s="3">
        <f t="shared" si="12"/>
        <v>0</v>
      </c>
      <c r="L106" s="3">
        <f t="shared" si="13"/>
        <v>40</v>
      </c>
      <c r="M106" s="3">
        <f t="shared" si="14"/>
        <v>60</v>
      </c>
      <c r="N106" s="3">
        <f t="shared" si="15"/>
        <v>0.4</v>
      </c>
      <c r="O106" s="3">
        <f t="shared" si="16"/>
        <v>2</v>
      </c>
      <c r="P106" s="3">
        <f t="shared" si="17"/>
        <v>13.333333333333334</v>
      </c>
    </row>
    <row r="107" spans="1:16" ht="12.75">
      <c r="A107" s="5" t="str">
        <f>'[1]TOTAL'!A107</f>
        <v>Kauan</v>
      </c>
      <c r="B107" s="5" t="str">
        <f>'[1]TOTAL'!B107</f>
        <v>Castro</v>
      </c>
      <c r="C107" s="12">
        <f t="shared" si="9"/>
        <v>46</v>
      </c>
      <c r="D107" s="2">
        <f t="shared" si="10"/>
        <v>28</v>
      </c>
      <c r="E107" s="6">
        <f>'[2]INFANTO-JUVENIL'!AK107+'[1]TOTAL'!E107+'[3]FPFM'!AK107+'[4]LITOVALE'!AK107+'[5]REGIONAIS'!AK107</f>
        <v>5</v>
      </c>
      <c r="F107" s="7">
        <f>'[2]INFANTO-JUVENIL'!AL107+'[1]TOTAL'!F107+'[3]FPFM'!AL107+'[4]LITOVALE'!AL107+'[5]REGIONAIS'!AL107</f>
        <v>13</v>
      </c>
      <c r="G107" s="8">
        <f>'[2]INFANTO-JUVENIL'!AM107+'[1]TOTAL'!G107+'[3]FPFM'!AM107+'[4]LITOVALE'!AM107+'[5]REGIONAIS'!AM107</f>
        <v>28</v>
      </c>
      <c r="H107" s="9">
        <f>'[2]INFANTO-JUVENIL'!AN107+'[1]TOTAL'!H107+'[3]FPFM'!AN107+'[4]LITOVALE'!AN107+'[5]REGIONAIS'!AN107</f>
        <v>22</v>
      </c>
      <c r="I107" s="13">
        <f>'[2]INFANTO-JUVENIL'!AO107+'[1]TOTAL'!I107+'[3]FPFM'!AO107+'[4]LITOVALE'!AO107+'[5]REGIONAIS'!AO107</f>
        <v>72</v>
      </c>
      <c r="J107" s="10">
        <f t="shared" si="11"/>
        <v>-50</v>
      </c>
      <c r="K107" s="3">
        <f t="shared" si="12"/>
        <v>10.869565217391305</v>
      </c>
      <c r="L107" s="3">
        <f t="shared" si="13"/>
        <v>28.26086956521739</v>
      </c>
      <c r="M107" s="3">
        <f t="shared" si="14"/>
        <v>60.86956521739131</v>
      </c>
      <c r="N107" s="3">
        <f t="shared" si="15"/>
        <v>0.4782608695652174</v>
      </c>
      <c r="O107" s="3">
        <f t="shared" si="16"/>
        <v>1.565217391304348</v>
      </c>
      <c r="P107" s="3">
        <f t="shared" si="17"/>
        <v>20.28985507246377</v>
      </c>
    </row>
    <row r="108" spans="1:16" ht="12.75">
      <c r="A108" s="5" t="str">
        <f>'[1]TOTAL'!A108</f>
        <v>Kauê</v>
      </c>
      <c r="B108" s="5" t="str">
        <f>'[1]TOTAL'!B108</f>
        <v>Macedo</v>
      </c>
      <c r="C108" s="12">
        <f t="shared" si="9"/>
        <v>58</v>
      </c>
      <c r="D108" s="2">
        <f t="shared" si="10"/>
        <v>65</v>
      </c>
      <c r="E108" s="6">
        <f>'[2]INFANTO-JUVENIL'!AK108+'[1]TOTAL'!E108+'[3]FPFM'!AK108+'[4]LITOVALE'!AK108+'[5]REGIONAIS'!AK108</f>
        <v>17</v>
      </c>
      <c r="F108" s="7">
        <f>'[2]INFANTO-JUVENIL'!AL108+'[1]TOTAL'!F108+'[3]FPFM'!AL108+'[4]LITOVALE'!AL108+'[5]REGIONAIS'!AL108</f>
        <v>14</v>
      </c>
      <c r="G108" s="8">
        <f>'[2]INFANTO-JUVENIL'!AM108+'[1]TOTAL'!G108+'[3]FPFM'!AM108+'[4]LITOVALE'!AM108+'[5]REGIONAIS'!AM108</f>
        <v>27</v>
      </c>
      <c r="H108" s="9">
        <f>'[2]INFANTO-JUVENIL'!AN108+'[1]TOTAL'!H108+'[3]FPFM'!AN108+'[4]LITOVALE'!AN108+'[5]REGIONAIS'!AN108</f>
        <v>48</v>
      </c>
      <c r="I108" s="13">
        <f>'[2]INFANTO-JUVENIL'!AO108+'[1]TOTAL'!I108+'[3]FPFM'!AO108+'[4]LITOVALE'!AO108+'[5]REGIONAIS'!AO108</f>
        <v>46</v>
      </c>
      <c r="J108" s="10">
        <f t="shared" si="11"/>
        <v>2</v>
      </c>
      <c r="K108" s="3">
        <f t="shared" si="12"/>
        <v>29.310344827586203</v>
      </c>
      <c r="L108" s="3">
        <f t="shared" si="13"/>
        <v>24.137931034482758</v>
      </c>
      <c r="M108" s="3">
        <f t="shared" si="14"/>
        <v>46.55172413793103</v>
      </c>
      <c r="N108" s="3">
        <f t="shared" si="15"/>
        <v>0.8275862068965517</v>
      </c>
      <c r="O108" s="3">
        <f t="shared" si="16"/>
        <v>0.7931034482758621</v>
      </c>
      <c r="P108" s="3">
        <f t="shared" si="17"/>
        <v>37.35632183908046</v>
      </c>
    </row>
    <row r="109" spans="1:16" ht="12.75">
      <c r="A109" s="5" t="str">
        <f>'[1]TOTAL'!A109</f>
        <v>Kauê</v>
      </c>
      <c r="B109" s="5" t="str">
        <f>'[1]TOTAL'!B109</f>
        <v>Mattos</v>
      </c>
      <c r="C109" s="12">
        <f t="shared" si="9"/>
        <v>4</v>
      </c>
      <c r="D109" s="2">
        <f t="shared" si="10"/>
        <v>1</v>
      </c>
      <c r="E109" s="6">
        <f>'[2]INFANTO-JUVENIL'!AK109+'[1]TOTAL'!E109+'[3]FPFM'!AK109+'[4]LITOVALE'!AK109+'[5]REGIONAIS'!AK109</f>
        <v>0</v>
      </c>
      <c r="F109" s="7">
        <f>'[2]INFANTO-JUVENIL'!AL109+'[1]TOTAL'!F109+'[3]FPFM'!AL109+'[4]LITOVALE'!AL109+'[5]REGIONAIS'!AL109</f>
        <v>1</v>
      </c>
      <c r="G109" s="8">
        <f>'[2]INFANTO-JUVENIL'!AM109+'[1]TOTAL'!G109+'[3]FPFM'!AM109+'[4]LITOVALE'!AM109+'[5]REGIONAIS'!AM109</f>
        <v>3</v>
      </c>
      <c r="H109" s="9">
        <f>'[2]INFANTO-JUVENIL'!AN109+'[1]TOTAL'!H109+'[3]FPFM'!AN109+'[4]LITOVALE'!AN109+'[5]REGIONAIS'!AN109</f>
        <v>0</v>
      </c>
      <c r="I109" s="13">
        <f>'[2]INFANTO-JUVENIL'!AO109+'[1]TOTAL'!I109+'[3]FPFM'!AO109+'[4]LITOVALE'!AO109+'[5]REGIONAIS'!AO109</f>
        <v>4</v>
      </c>
      <c r="J109" s="10">
        <f t="shared" si="11"/>
        <v>-4</v>
      </c>
      <c r="K109" s="3">
        <f t="shared" si="12"/>
        <v>0</v>
      </c>
      <c r="L109" s="3">
        <f t="shared" si="13"/>
        <v>25</v>
      </c>
      <c r="M109" s="3">
        <f t="shared" si="14"/>
        <v>75</v>
      </c>
      <c r="N109" s="3">
        <f t="shared" si="15"/>
        <v>0</v>
      </c>
      <c r="O109" s="3">
        <f t="shared" si="16"/>
        <v>1</v>
      </c>
      <c r="P109" s="3">
        <f t="shared" si="17"/>
        <v>8.333333333333332</v>
      </c>
    </row>
    <row r="110" spans="1:16" ht="12.75">
      <c r="A110" s="5" t="str">
        <f>'[1]TOTAL'!A110</f>
        <v>Keller</v>
      </c>
      <c r="B110" s="5" t="str">
        <f>'[1]TOTAL'!B110</f>
        <v>Nabak</v>
      </c>
      <c r="C110" s="12">
        <f t="shared" si="9"/>
        <v>5</v>
      </c>
      <c r="D110" s="2">
        <f t="shared" si="10"/>
        <v>7</v>
      </c>
      <c r="E110" s="6">
        <f>'[2]INFANTO-JUVENIL'!AK110+'[1]TOTAL'!E110+'[3]FPFM'!AK110+'[4]LITOVALE'!AK110+'[5]REGIONAIS'!AK110</f>
        <v>2</v>
      </c>
      <c r="F110" s="7">
        <f>'[2]INFANTO-JUVENIL'!AL110+'[1]TOTAL'!F110+'[3]FPFM'!AL110+'[4]LITOVALE'!AL110+'[5]REGIONAIS'!AL110</f>
        <v>1</v>
      </c>
      <c r="G110" s="8">
        <f>'[2]INFANTO-JUVENIL'!AM110+'[1]TOTAL'!G110+'[3]FPFM'!AM110+'[4]LITOVALE'!AM110+'[5]REGIONAIS'!AM110</f>
        <v>2</v>
      </c>
      <c r="H110" s="9">
        <f>'[2]INFANTO-JUVENIL'!AN110+'[1]TOTAL'!H110+'[3]FPFM'!AN110+'[4]LITOVALE'!AN110+'[5]REGIONAIS'!AN110</f>
        <v>5</v>
      </c>
      <c r="I110" s="13">
        <f>'[2]INFANTO-JUVENIL'!AO110+'[1]TOTAL'!I110+'[3]FPFM'!AO110+'[4]LITOVALE'!AO110+'[5]REGIONAIS'!AO110</f>
        <v>5</v>
      </c>
      <c r="J110" s="10">
        <f t="shared" si="11"/>
        <v>0</v>
      </c>
      <c r="K110" s="3">
        <f t="shared" si="12"/>
        <v>40</v>
      </c>
      <c r="L110" s="3">
        <f t="shared" si="13"/>
        <v>20</v>
      </c>
      <c r="M110" s="3">
        <f t="shared" si="14"/>
        <v>40</v>
      </c>
      <c r="N110" s="3">
        <f t="shared" si="15"/>
        <v>1</v>
      </c>
      <c r="O110" s="3">
        <f t="shared" si="16"/>
        <v>1</v>
      </c>
      <c r="P110" s="3">
        <f t="shared" si="17"/>
        <v>46.666666666666664</v>
      </c>
    </row>
    <row r="111" spans="1:16" ht="12.75">
      <c r="A111" s="5" t="str">
        <f>'[1]TOTAL'!A111</f>
        <v>Klécio</v>
      </c>
      <c r="B111" s="5" t="str">
        <f>'[1]TOTAL'!B111</f>
        <v>Zamboni</v>
      </c>
      <c r="C111" s="12">
        <f t="shared" si="9"/>
        <v>6</v>
      </c>
      <c r="D111" s="2">
        <f t="shared" si="10"/>
        <v>7</v>
      </c>
      <c r="E111" s="6">
        <f>'[2]INFANTO-JUVENIL'!AK111+'[1]TOTAL'!E111+'[3]FPFM'!AK111+'[4]LITOVALE'!AK111+'[5]REGIONAIS'!AK111</f>
        <v>2</v>
      </c>
      <c r="F111" s="7">
        <f>'[2]INFANTO-JUVENIL'!AL111+'[1]TOTAL'!F111+'[3]FPFM'!AL111+'[4]LITOVALE'!AL111+'[5]REGIONAIS'!AL111</f>
        <v>1</v>
      </c>
      <c r="G111" s="8">
        <f>'[2]INFANTO-JUVENIL'!AM111+'[1]TOTAL'!G111+'[3]FPFM'!AM111+'[4]LITOVALE'!AM111+'[5]REGIONAIS'!AM111</f>
        <v>3</v>
      </c>
      <c r="H111" s="9">
        <f>'[2]INFANTO-JUVENIL'!AN111+'[1]TOTAL'!H111+'[3]FPFM'!AN111+'[4]LITOVALE'!AN111+'[5]REGIONAIS'!AN111</f>
        <v>9</v>
      </c>
      <c r="I111" s="13">
        <f>'[2]INFANTO-JUVENIL'!AO111+'[1]TOTAL'!I111+'[3]FPFM'!AO111+'[4]LITOVALE'!AO111+'[5]REGIONAIS'!AO111</f>
        <v>11</v>
      </c>
      <c r="J111" s="10">
        <f t="shared" si="11"/>
        <v>-2</v>
      </c>
      <c r="K111" s="3">
        <f t="shared" si="12"/>
        <v>33.33333333333333</v>
      </c>
      <c r="L111" s="3">
        <f t="shared" si="13"/>
        <v>16.666666666666664</v>
      </c>
      <c r="M111" s="3">
        <f t="shared" si="14"/>
        <v>50</v>
      </c>
      <c r="N111" s="3">
        <f t="shared" si="15"/>
        <v>1.5</v>
      </c>
      <c r="O111" s="3">
        <f t="shared" si="16"/>
        <v>1.8333333333333333</v>
      </c>
      <c r="P111" s="3">
        <f t="shared" si="17"/>
        <v>38.88888888888889</v>
      </c>
    </row>
    <row r="112" spans="1:16" ht="12.75">
      <c r="A112" s="5" t="str">
        <f>'[1]TOTAL'!A112</f>
        <v>Kleiton</v>
      </c>
      <c r="B112" s="5" t="str">
        <f>'[1]TOTAL'!B112</f>
        <v>Batista</v>
      </c>
      <c r="C112" s="12">
        <f t="shared" si="9"/>
        <v>52</v>
      </c>
      <c r="D112" s="2">
        <f t="shared" si="10"/>
        <v>49</v>
      </c>
      <c r="E112" s="6">
        <f>'[2]INFANTO-JUVENIL'!AK112+'[1]TOTAL'!E112+'[3]FPFM'!AK112+'[4]LITOVALE'!AK112+'[5]REGIONAIS'!AK112</f>
        <v>14</v>
      </c>
      <c r="F112" s="7">
        <f>'[2]INFANTO-JUVENIL'!AL112+'[1]TOTAL'!F112+'[3]FPFM'!AL112+'[4]LITOVALE'!AL112+'[5]REGIONAIS'!AL112</f>
        <v>7</v>
      </c>
      <c r="G112" s="8">
        <f>'[2]INFANTO-JUVENIL'!AM112+'[1]TOTAL'!G112+'[3]FPFM'!AM112+'[4]LITOVALE'!AM112+'[5]REGIONAIS'!AM112</f>
        <v>31</v>
      </c>
      <c r="H112" s="9">
        <f>'[2]INFANTO-JUVENIL'!AN112+'[1]TOTAL'!H112+'[3]FPFM'!AN112+'[4]LITOVALE'!AN112+'[5]REGIONAIS'!AN112</f>
        <v>40</v>
      </c>
      <c r="I112" s="13">
        <f>'[2]INFANTO-JUVENIL'!AO112+'[1]TOTAL'!I112+'[3]FPFM'!AO112+'[4]LITOVALE'!AO112+'[5]REGIONAIS'!AO112</f>
        <v>117</v>
      </c>
      <c r="J112" s="10">
        <f t="shared" si="11"/>
        <v>-77</v>
      </c>
      <c r="K112" s="3">
        <f t="shared" si="12"/>
        <v>26.923076923076923</v>
      </c>
      <c r="L112" s="3">
        <f t="shared" si="13"/>
        <v>13.461538461538462</v>
      </c>
      <c r="M112" s="3">
        <f t="shared" si="14"/>
        <v>59.61538461538461</v>
      </c>
      <c r="N112" s="3">
        <f t="shared" si="15"/>
        <v>0.7692307692307693</v>
      </c>
      <c r="O112" s="3">
        <f t="shared" si="16"/>
        <v>2.25</v>
      </c>
      <c r="P112" s="3">
        <f t="shared" si="17"/>
        <v>31.41025641025641</v>
      </c>
    </row>
    <row r="113" spans="1:16" ht="12.75">
      <c r="A113" s="5" t="str">
        <f>'[1]TOTAL'!A113</f>
        <v>Larissa</v>
      </c>
      <c r="B113" s="5" t="str">
        <f>'[1]TOTAL'!B113</f>
        <v>Ferreira</v>
      </c>
      <c r="C113" s="12">
        <f t="shared" si="9"/>
        <v>200</v>
      </c>
      <c r="D113" s="2">
        <f t="shared" si="10"/>
        <v>190</v>
      </c>
      <c r="E113" s="6">
        <f>'[2]INFANTO-JUVENIL'!AK113+'[1]TOTAL'!E113+'[3]FPFM'!AK113+'[4]LITOVALE'!AK113+'[5]REGIONAIS'!AK113</f>
        <v>53</v>
      </c>
      <c r="F113" s="7">
        <f>'[2]INFANTO-JUVENIL'!AL113+'[1]TOTAL'!F113+'[3]FPFM'!AL113+'[4]LITOVALE'!AL113+'[5]REGIONAIS'!AL113</f>
        <v>31</v>
      </c>
      <c r="G113" s="8">
        <f>'[2]INFANTO-JUVENIL'!AM113+'[1]TOTAL'!G113+'[3]FPFM'!AM113+'[4]LITOVALE'!AM113+'[5]REGIONAIS'!AM113</f>
        <v>116</v>
      </c>
      <c r="H113" s="9">
        <f>'[2]INFANTO-JUVENIL'!AN113+'[1]TOTAL'!H113+'[3]FPFM'!AN113+'[4]LITOVALE'!AN113+'[5]REGIONAIS'!AN113</f>
        <v>289</v>
      </c>
      <c r="I113" s="13">
        <f>'[2]INFANTO-JUVENIL'!AO113+'[1]TOTAL'!I113+'[3]FPFM'!AO113+'[4]LITOVALE'!AO113+'[5]REGIONAIS'!AO113</f>
        <v>503</v>
      </c>
      <c r="J113" s="10">
        <f t="shared" si="11"/>
        <v>-214</v>
      </c>
      <c r="K113" s="3">
        <f t="shared" si="12"/>
        <v>26.5</v>
      </c>
      <c r="L113" s="3">
        <f t="shared" si="13"/>
        <v>15.5</v>
      </c>
      <c r="M113" s="3">
        <f t="shared" si="14"/>
        <v>57.99999999999999</v>
      </c>
      <c r="N113" s="3">
        <f t="shared" si="15"/>
        <v>1.445</v>
      </c>
      <c r="O113" s="3">
        <f t="shared" si="16"/>
        <v>2.515</v>
      </c>
      <c r="P113" s="3">
        <f t="shared" si="17"/>
        <v>31.666666666666664</v>
      </c>
    </row>
    <row r="114" spans="1:16" ht="12.75">
      <c r="A114" s="5" t="str">
        <f>'[1]TOTAL'!A114</f>
        <v>Leandro</v>
      </c>
      <c r="B114" s="5" t="str">
        <f>'[1]TOTAL'!B114</f>
        <v>Fossá</v>
      </c>
      <c r="C114" s="12">
        <f t="shared" si="9"/>
        <v>28</v>
      </c>
      <c r="D114" s="2">
        <f t="shared" si="10"/>
        <v>30</v>
      </c>
      <c r="E114" s="6">
        <f>'[2]INFANTO-JUVENIL'!AK114+'[1]TOTAL'!E114+'[3]FPFM'!AK114+'[4]LITOVALE'!AK114+'[5]REGIONAIS'!AK114</f>
        <v>8</v>
      </c>
      <c r="F114" s="7">
        <f>'[2]INFANTO-JUVENIL'!AL114+'[1]TOTAL'!F114+'[3]FPFM'!AL114+'[4]LITOVALE'!AL114+'[5]REGIONAIS'!AL114</f>
        <v>6</v>
      </c>
      <c r="G114" s="8">
        <f>'[2]INFANTO-JUVENIL'!AM114+'[1]TOTAL'!G114+'[3]FPFM'!AM114+'[4]LITOVALE'!AM114+'[5]REGIONAIS'!AM114</f>
        <v>14</v>
      </c>
      <c r="H114" s="9">
        <f>'[2]INFANTO-JUVENIL'!AN114+'[1]TOTAL'!H114+'[3]FPFM'!AN114+'[4]LITOVALE'!AN114+'[5]REGIONAIS'!AN114</f>
        <v>36</v>
      </c>
      <c r="I114" s="13">
        <f>'[2]INFANTO-JUVENIL'!AO114+'[1]TOTAL'!I114+'[3]FPFM'!AO114+'[4]LITOVALE'!AO114+'[5]REGIONAIS'!AO114</f>
        <v>49</v>
      </c>
      <c r="J114" s="10">
        <f t="shared" si="11"/>
        <v>-13</v>
      </c>
      <c r="K114" s="3">
        <f t="shared" si="12"/>
        <v>28.57142857142857</v>
      </c>
      <c r="L114" s="3">
        <f t="shared" si="13"/>
        <v>21.428571428571427</v>
      </c>
      <c r="M114" s="3">
        <f t="shared" si="14"/>
        <v>50</v>
      </c>
      <c r="N114" s="3">
        <f t="shared" si="15"/>
        <v>1.2857142857142858</v>
      </c>
      <c r="O114" s="3">
        <f t="shared" si="16"/>
        <v>1.75</v>
      </c>
      <c r="P114" s="3">
        <f t="shared" si="17"/>
        <v>35.714285714285715</v>
      </c>
    </row>
    <row r="115" spans="1:16" ht="12.75">
      <c r="A115" s="5" t="str">
        <f>'[1]TOTAL'!A115</f>
        <v>Leandro</v>
      </c>
      <c r="B115" s="5" t="str">
        <f>'[1]TOTAL'!B115</f>
        <v>Eugênio</v>
      </c>
      <c r="C115" s="12">
        <f t="shared" si="9"/>
        <v>17</v>
      </c>
      <c r="D115" s="2">
        <f t="shared" si="10"/>
        <v>7</v>
      </c>
      <c r="E115" s="6">
        <f>'[2]INFANTO-JUVENIL'!AK115+'[1]TOTAL'!E115+'[3]FPFM'!AK115+'[4]LITOVALE'!AK115+'[5]REGIONAIS'!AK115</f>
        <v>1</v>
      </c>
      <c r="F115" s="7">
        <f>'[2]INFANTO-JUVENIL'!AL115+'[1]TOTAL'!F115+'[3]FPFM'!AL115+'[4]LITOVALE'!AL115+'[5]REGIONAIS'!AL115</f>
        <v>4</v>
      </c>
      <c r="G115" s="8">
        <f>'[2]INFANTO-JUVENIL'!AM115+'[1]TOTAL'!G115+'[3]FPFM'!AM115+'[4]LITOVALE'!AM115+'[5]REGIONAIS'!AM115</f>
        <v>12</v>
      </c>
      <c r="H115" s="9">
        <f>'[2]INFANTO-JUVENIL'!AN115+'[1]TOTAL'!H115+'[3]FPFM'!AN115+'[4]LITOVALE'!AN115+'[5]REGIONAIS'!AN115</f>
        <v>5</v>
      </c>
      <c r="I115" s="13">
        <f>'[2]INFANTO-JUVENIL'!AO115+'[1]TOTAL'!I115+'[3]FPFM'!AO115+'[4]LITOVALE'!AO115+'[5]REGIONAIS'!AO115</f>
        <v>34</v>
      </c>
      <c r="J115" s="10">
        <f t="shared" si="11"/>
        <v>-29</v>
      </c>
      <c r="K115" s="3">
        <f t="shared" si="12"/>
        <v>5.88235294117647</v>
      </c>
      <c r="L115" s="3">
        <f t="shared" si="13"/>
        <v>23.52941176470588</v>
      </c>
      <c r="M115" s="3">
        <f t="shared" si="14"/>
        <v>70.58823529411765</v>
      </c>
      <c r="N115" s="3">
        <f t="shared" si="15"/>
        <v>0.29411764705882354</v>
      </c>
      <c r="O115" s="3">
        <f t="shared" si="16"/>
        <v>2</v>
      </c>
      <c r="P115" s="3">
        <f t="shared" si="17"/>
        <v>13.725490196078432</v>
      </c>
    </row>
    <row r="116" spans="1:16" ht="12.75">
      <c r="A116" s="5" t="str">
        <f>'[1]TOTAL'!A116</f>
        <v>Léo</v>
      </c>
      <c r="B116" s="5" t="str">
        <f>'[1]TOTAL'!B116</f>
        <v>Silva</v>
      </c>
      <c r="C116" s="12">
        <f t="shared" si="9"/>
        <v>186</v>
      </c>
      <c r="D116" s="2">
        <f t="shared" si="10"/>
        <v>211</v>
      </c>
      <c r="E116" s="6">
        <f>'[2]INFANTO-JUVENIL'!AK116+'[1]TOTAL'!E116+'[3]FPFM'!AK116+'[4]LITOVALE'!AK116+'[5]REGIONAIS'!AK116</f>
        <v>59</v>
      </c>
      <c r="F116" s="7">
        <f>'[2]INFANTO-JUVENIL'!AL116+'[1]TOTAL'!F116+'[3]FPFM'!AL116+'[4]LITOVALE'!AL116+'[5]REGIONAIS'!AL116</f>
        <v>34</v>
      </c>
      <c r="G116" s="8">
        <f>'[2]INFANTO-JUVENIL'!AM116+'[1]TOTAL'!G116+'[3]FPFM'!AM116+'[4]LITOVALE'!AM116+'[5]REGIONAIS'!AM116</f>
        <v>93</v>
      </c>
      <c r="H116" s="9">
        <f>'[2]INFANTO-JUVENIL'!AN116+'[1]TOTAL'!H116+'[3]FPFM'!AN116+'[4]LITOVALE'!AN116+'[5]REGIONAIS'!AN116</f>
        <v>183</v>
      </c>
      <c r="I116" s="13">
        <f>'[2]INFANTO-JUVENIL'!AO116+'[1]TOTAL'!I116+'[3]FPFM'!AO116+'[4]LITOVALE'!AO116+'[5]REGIONAIS'!AO116</f>
        <v>311</v>
      </c>
      <c r="J116" s="10">
        <f t="shared" si="11"/>
        <v>-128</v>
      </c>
      <c r="K116" s="3">
        <f t="shared" si="12"/>
        <v>31.72043010752688</v>
      </c>
      <c r="L116" s="3">
        <f t="shared" si="13"/>
        <v>18.27956989247312</v>
      </c>
      <c r="M116" s="3">
        <f t="shared" si="14"/>
        <v>50</v>
      </c>
      <c r="N116" s="3">
        <f t="shared" si="15"/>
        <v>0.9838709677419355</v>
      </c>
      <c r="O116" s="3">
        <f t="shared" si="16"/>
        <v>1.6720430107526882</v>
      </c>
      <c r="P116" s="3">
        <f t="shared" si="17"/>
        <v>37.81362007168459</v>
      </c>
    </row>
    <row r="117" spans="1:16" ht="12.75">
      <c r="A117" s="5" t="str">
        <f>'[1]TOTAL'!A117</f>
        <v>Léo</v>
      </c>
      <c r="B117" s="5" t="str">
        <f>'[1]TOTAL'!B117</f>
        <v>Castro</v>
      </c>
      <c r="C117" s="12">
        <f t="shared" si="9"/>
        <v>422</v>
      </c>
      <c r="D117" s="2">
        <f t="shared" si="10"/>
        <v>724</v>
      </c>
      <c r="E117" s="6">
        <f>'[2]INFANTO-JUVENIL'!AK117+'[1]TOTAL'!E117+'[3]FPFM'!AK117+'[4]LITOVALE'!AK117+'[5]REGIONAIS'!AK117</f>
        <v>219</v>
      </c>
      <c r="F117" s="7">
        <f>'[2]INFANTO-JUVENIL'!AL117+'[1]TOTAL'!F117+'[3]FPFM'!AL117+'[4]LITOVALE'!AL117+'[5]REGIONAIS'!AL117</f>
        <v>67</v>
      </c>
      <c r="G117" s="8">
        <f>'[2]INFANTO-JUVENIL'!AM117+'[1]TOTAL'!G117+'[3]FPFM'!AM117+'[4]LITOVALE'!AM117+'[5]REGIONAIS'!AM117</f>
        <v>136</v>
      </c>
      <c r="H117" s="9">
        <f>'[2]INFANTO-JUVENIL'!AN117+'[1]TOTAL'!H117+'[3]FPFM'!AN117+'[4]LITOVALE'!AN117+'[5]REGIONAIS'!AN117</f>
        <v>801</v>
      </c>
      <c r="I117" s="13">
        <f>'[2]INFANTO-JUVENIL'!AO117+'[1]TOTAL'!I117+'[3]FPFM'!AO117+'[4]LITOVALE'!AO117+'[5]REGIONAIS'!AO117</f>
        <v>601</v>
      </c>
      <c r="J117" s="10">
        <f t="shared" si="11"/>
        <v>200</v>
      </c>
      <c r="K117" s="3">
        <f t="shared" si="12"/>
        <v>51.8957345971564</v>
      </c>
      <c r="L117" s="3">
        <f t="shared" si="13"/>
        <v>15.876777251184834</v>
      </c>
      <c r="M117" s="3">
        <f t="shared" si="14"/>
        <v>32.22748815165877</v>
      </c>
      <c r="N117" s="3">
        <f t="shared" si="15"/>
        <v>1.8981042654028435</v>
      </c>
      <c r="O117" s="3">
        <f t="shared" si="16"/>
        <v>1.4241706161137442</v>
      </c>
      <c r="P117" s="3">
        <f t="shared" si="17"/>
        <v>57.187993680884674</v>
      </c>
    </row>
    <row r="118" spans="1:16" ht="12.75">
      <c r="A118" s="5" t="str">
        <f>'[1]TOTAL'!A118</f>
        <v>Léo</v>
      </c>
      <c r="B118" s="5" t="str">
        <f>'[1]TOTAL'!B118</f>
        <v>Criciúma</v>
      </c>
      <c r="C118" s="12">
        <f t="shared" si="9"/>
        <v>6</v>
      </c>
      <c r="D118" s="2">
        <f t="shared" si="10"/>
        <v>15</v>
      </c>
      <c r="E118" s="6">
        <f>'[2]INFANTO-JUVENIL'!AK118+'[1]TOTAL'!E118+'[3]FPFM'!AK118+'[4]LITOVALE'!AK118+'[5]REGIONAIS'!AK118</f>
        <v>5</v>
      </c>
      <c r="F118" s="7">
        <f>'[2]INFANTO-JUVENIL'!AL118+'[1]TOTAL'!F118+'[3]FPFM'!AL118+'[4]LITOVALE'!AL118+'[5]REGIONAIS'!AL118</f>
        <v>0</v>
      </c>
      <c r="G118" s="8">
        <f>'[2]INFANTO-JUVENIL'!AM118+'[1]TOTAL'!G118+'[3]FPFM'!AM118+'[4]LITOVALE'!AM118+'[5]REGIONAIS'!AM118</f>
        <v>1</v>
      </c>
      <c r="H118" s="9">
        <f>'[2]INFANTO-JUVENIL'!AN118+'[1]TOTAL'!H118+'[3]FPFM'!AN118+'[4]LITOVALE'!AN118+'[5]REGIONAIS'!AN118</f>
        <v>28</v>
      </c>
      <c r="I118" s="13">
        <f>'[2]INFANTO-JUVENIL'!AO118+'[1]TOTAL'!I118+'[3]FPFM'!AO118+'[4]LITOVALE'!AO118+'[5]REGIONAIS'!AO118</f>
        <v>14</v>
      </c>
      <c r="J118" s="10">
        <f t="shared" si="11"/>
        <v>14</v>
      </c>
      <c r="K118" s="3">
        <f t="shared" si="12"/>
        <v>83.33333333333334</v>
      </c>
      <c r="L118" s="3">
        <f t="shared" si="13"/>
        <v>0</v>
      </c>
      <c r="M118" s="3">
        <f t="shared" si="14"/>
        <v>16.666666666666664</v>
      </c>
      <c r="N118" s="3">
        <f t="shared" si="15"/>
        <v>4.666666666666667</v>
      </c>
      <c r="O118" s="3">
        <f t="shared" si="16"/>
        <v>2.3333333333333335</v>
      </c>
      <c r="P118" s="3">
        <f t="shared" si="17"/>
        <v>83.33333333333334</v>
      </c>
    </row>
    <row r="119" spans="1:16" ht="12.75">
      <c r="A119" s="5" t="str">
        <f>'[1]TOTAL'!A119</f>
        <v>Luan</v>
      </c>
      <c r="B119" s="5" t="str">
        <f>'[1]TOTAL'!B119</f>
        <v>Kelvin</v>
      </c>
      <c r="C119" s="12">
        <f t="shared" si="9"/>
        <v>11</v>
      </c>
      <c r="D119" s="2">
        <f t="shared" si="10"/>
        <v>9</v>
      </c>
      <c r="E119" s="6">
        <f>'[2]INFANTO-JUVENIL'!AK119+'[1]TOTAL'!E119+'[3]FPFM'!AK119+'[4]LITOVALE'!AK119+'[5]REGIONAIS'!AK119</f>
        <v>2</v>
      </c>
      <c r="F119" s="7">
        <f>'[2]INFANTO-JUVENIL'!AL119+'[1]TOTAL'!F119+'[3]FPFM'!AL119+'[4]LITOVALE'!AL119+'[5]REGIONAIS'!AL119</f>
        <v>3</v>
      </c>
      <c r="G119" s="8">
        <f>'[2]INFANTO-JUVENIL'!AM119+'[1]TOTAL'!G119+'[3]FPFM'!AM119+'[4]LITOVALE'!AM119+'[5]REGIONAIS'!AM119</f>
        <v>6</v>
      </c>
      <c r="H119" s="9">
        <f>'[2]INFANTO-JUVENIL'!AN119+'[1]TOTAL'!H119+'[3]FPFM'!AN119+'[4]LITOVALE'!AN119+'[5]REGIONAIS'!AN119</f>
        <v>6</v>
      </c>
      <c r="I119" s="13">
        <f>'[2]INFANTO-JUVENIL'!AO119+'[1]TOTAL'!I119+'[3]FPFM'!AO119+'[4]LITOVALE'!AO119+'[5]REGIONAIS'!AO119</f>
        <v>11</v>
      </c>
      <c r="J119" s="10">
        <f t="shared" si="11"/>
        <v>-5</v>
      </c>
      <c r="K119" s="3">
        <f t="shared" si="12"/>
        <v>18.181818181818183</v>
      </c>
      <c r="L119" s="3">
        <f t="shared" si="13"/>
        <v>27.27272727272727</v>
      </c>
      <c r="M119" s="3">
        <f t="shared" si="14"/>
        <v>54.54545454545454</v>
      </c>
      <c r="N119" s="3">
        <f t="shared" si="15"/>
        <v>0.5454545454545454</v>
      </c>
      <c r="O119" s="3">
        <f t="shared" si="16"/>
        <v>1</v>
      </c>
      <c r="P119" s="3">
        <f t="shared" si="17"/>
        <v>27.27272727272727</v>
      </c>
    </row>
    <row r="120" spans="1:16" ht="12.75">
      <c r="A120" s="5" t="str">
        <f>'[1]TOTAL'!A120</f>
        <v>Lucas</v>
      </c>
      <c r="B120" s="5" t="str">
        <f>'[1]TOTAL'!B120</f>
        <v>T Leite</v>
      </c>
      <c r="C120" s="12">
        <f t="shared" si="9"/>
        <v>13</v>
      </c>
      <c r="D120" s="2">
        <f t="shared" si="10"/>
        <v>5</v>
      </c>
      <c r="E120" s="6">
        <f>'[2]INFANTO-JUVENIL'!AK120+'[1]TOTAL'!E120+'[3]FPFM'!AK120+'[4]LITOVALE'!AK120+'[5]REGIONAIS'!AK120</f>
        <v>1</v>
      </c>
      <c r="F120" s="7">
        <f>'[2]INFANTO-JUVENIL'!AL120+'[1]TOTAL'!F120+'[3]FPFM'!AL120+'[4]LITOVALE'!AL120+'[5]REGIONAIS'!AL120</f>
        <v>2</v>
      </c>
      <c r="G120" s="8">
        <f>'[2]INFANTO-JUVENIL'!AM120+'[1]TOTAL'!G120+'[3]FPFM'!AM120+'[4]LITOVALE'!AM120+'[5]REGIONAIS'!AM120</f>
        <v>10</v>
      </c>
      <c r="H120" s="9">
        <f>'[2]INFANTO-JUVENIL'!AN120+'[1]TOTAL'!H120+'[3]FPFM'!AN120+'[4]LITOVALE'!AN120+'[5]REGIONAIS'!AN120</f>
        <v>4</v>
      </c>
      <c r="I120" s="13">
        <f>'[2]INFANTO-JUVENIL'!AO120+'[1]TOTAL'!I120+'[3]FPFM'!AO120+'[4]LITOVALE'!AO120+'[5]REGIONAIS'!AO120</f>
        <v>30</v>
      </c>
      <c r="J120" s="10">
        <f t="shared" si="11"/>
        <v>-26</v>
      </c>
      <c r="K120" s="3">
        <f t="shared" si="12"/>
        <v>7.6923076923076925</v>
      </c>
      <c r="L120" s="3">
        <f t="shared" si="13"/>
        <v>15.384615384615385</v>
      </c>
      <c r="M120" s="3">
        <f t="shared" si="14"/>
        <v>76.92307692307693</v>
      </c>
      <c r="N120" s="3">
        <f t="shared" si="15"/>
        <v>0.3076923076923077</v>
      </c>
      <c r="O120" s="3">
        <f t="shared" si="16"/>
        <v>2.3076923076923075</v>
      </c>
      <c r="P120" s="3">
        <f t="shared" si="17"/>
        <v>12.82051282051282</v>
      </c>
    </row>
    <row r="121" spans="1:16" ht="12.75">
      <c r="A121" s="5" t="str">
        <f>'[1]TOTAL'!A121</f>
        <v>Luciano</v>
      </c>
      <c r="B121" s="5" t="str">
        <f>'[1]TOTAL'!B121</f>
        <v>Caliani</v>
      </c>
      <c r="C121" s="12">
        <f t="shared" si="9"/>
        <v>196</v>
      </c>
      <c r="D121" s="2">
        <f t="shared" si="10"/>
        <v>309</v>
      </c>
      <c r="E121" s="6">
        <f>'[2]INFANTO-JUVENIL'!AK121+'[1]TOTAL'!E121+'[3]FPFM'!AK121+'[4]LITOVALE'!AK121+'[5]REGIONAIS'!AK121</f>
        <v>89</v>
      </c>
      <c r="F121" s="7">
        <f>'[2]INFANTO-JUVENIL'!AL121+'[1]TOTAL'!F121+'[3]FPFM'!AL121+'[4]LITOVALE'!AL121+'[5]REGIONAIS'!AL121</f>
        <v>42</v>
      </c>
      <c r="G121" s="8">
        <f>'[2]INFANTO-JUVENIL'!AM121+'[1]TOTAL'!G121+'[3]FPFM'!AM121+'[4]LITOVALE'!AM121+'[5]REGIONAIS'!AM121</f>
        <v>65</v>
      </c>
      <c r="H121" s="9">
        <f>'[2]INFANTO-JUVENIL'!AN121+'[1]TOTAL'!H121+'[3]FPFM'!AN121+'[4]LITOVALE'!AN121+'[5]REGIONAIS'!AN121</f>
        <v>374</v>
      </c>
      <c r="I121" s="13">
        <f>'[2]INFANTO-JUVENIL'!AO121+'[1]TOTAL'!I121+'[3]FPFM'!AO121+'[4]LITOVALE'!AO121+'[5]REGIONAIS'!AO121</f>
        <v>349</v>
      </c>
      <c r="J121" s="10">
        <f t="shared" si="11"/>
        <v>25</v>
      </c>
      <c r="K121" s="3">
        <f t="shared" si="12"/>
        <v>45.40816326530612</v>
      </c>
      <c r="L121" s="3">
        <f t="shared" si="13"/>
        <v>21.428571428571427</v>
      </c>
      <c r="M121" s="3">
        <f t="shared" si="14"/>
        <v>33.16326530612245</v>
      </c>
      <c r="N121" s="3">
        <f t="shared" si="15"/>
        <v>1.9081632653061225</v>
      </c>
      <c r="O121" s="3">
        <f t="shared" si="16"/>
        <v>1.780612244897959</v>
      </c>
      <c r="P121" s="3">
        <f t="shared" si="17"/>
        <v>52.55102040816326</v>
      </c>
    </row>
    <row r="122" spans="1:16" ht="12.75">
      <c r="A122" s="5" t="str">
        <f>'[1]TOTAL'!A122</f>
        <v>Luciano</v>
      </c>
      <c r="B122" s="5" t="str">
        <f>'[1]TOTAL'!B122</f>
        <v>Mariano</v>
      </c>
      <c r="C122" s="12">
        <f t="shared" si="9"/>
        <v>7</v>
      </c>
      <c r="D122" s="2">
        <f t="shared" si="10"/>
        <v>3</v>
      </c>
      <c r="E122" s="6">
        <f>'[2]INFANTO-JUVENIL'!AK122+'[1]TOTAL'!E122+'[3]FPFM'!AK122+'[4]LITOVALE'!AK122+'[5]REGIONAIS'!AK122</f>
        <v>0</v>
      </c>
      <c r="F122" s="7">
        <f>'[2]INFANTO-JUVENIL'!AL122+'[1]TOTAL'!F122+'[3]FPFM'!AL122+'[4]LITOVALE'!AL122+'[5]REGIONAIS'!AL122</f>
        <v>3</v>
      </c>
      <c r="G122" s="8">
        <f>'[2]INFANTO-JUVENIL'!AM122+'[1]TOTAL'!G122+'[3]FPFM'!AM122+'[4]LITOVALE'!AM122+'[5]REGIONAIS'!AM122</f>
        <v>4</v>
      </c>
      <c r="H122" s="9">
        <f>'[2]INFANTO-JUVENIL'!AN122+'[1]TOTAL'!H122+'[3]FPFM'!AN122+'[4]LITOVALE'!AN122+'[5]REGIONAIS'!AN122</f>
        <v>3</v>
      </c>
      <c r="I122" s="13">
        <f>'[2]INFANTO-JUVENIL'!AO122+'[1]TOTAL'!I122+'[3]FPFM'!AO122+'[4]LITOVALE'!AO122+'[5]REGIONAIS'!AO122</f>
        <v>9</v>
      </c>
      <c r="J122" s="10">
        <f t="shared" si="11"/>
        <v>-6</v>
      </c>
      <c r="K122" s="3">
        <f t="shared" si="12"/>
        <v>0</v>
      </c>
      <c r="L122" s="3">
        <f t="shared" si="13"/>
        <v>42.857142857142854</v>
      </c>
      <c r="M122" s="3">
        <f t="shared" si="14"/>
        <v>57.14285714285714</v>
      </c>
      <c r="N122" s="3">
        <f t="shared" si="15"/>
        <v>0.42857142857142855</v>
      </c>
      <c r="O122" s="3">
        <f t="shared" si="16"/>
        <v>1.2857142857142858</v>
      </c>
      <c r="P122" s="3">
        <f t="shared" si="17"/>
        <v>14.285714285714285</v>
      </c>
    </row>
    <row r="123" spans="1:16" ht="12.75">
      <c r="A123" s="5" t="str">
        <f>'[1]TOTAL'!A123</f>
        <v>Luis</v>
      </c>
      <c r="B123" s="5" t="str">
        <f>'[1]TOTAL'!B123</f>
        <v>Filho</v>
      </c>
      <c r="C123" s="12">
        <f t="shared" si="9"/>
        <v>14</v>
      </c>
      <c r="D123" s="2">
        <f t="shared" si="10"/>
        <v>1</v>
      </c>
      <c r="E123" s="6">
        <f>'[2]INFANTO-JUVENIL'!AK123+'[1]TOTAL'!E123+'[3]FPFM'!AK123+'[4]LITOVALE'!AK123+'[5]REGIONAIS'!AK123</f>
        <v>0</v>
      </c>
      <c r="F123" s="7">
        <f>'[2]INFANTO-JUVENIL'!AL123+'[1]TOTAL'!F123+'[3]FPFM'!AL123+'[4]LITOVALE'!AL123+'[5]REGIONAIS'!AL123</f>
        <v>1</v>
      </c>
      <c r="G123" s="8">
        <f>'[2]INFANTO-JUVENIL'!AM123+'[1]TOTAL'!G123+'[3]FPFM'!AM123+'[4]LITOVALE'!AM123+'[5]REGIONAIS'!AM123</f>
        <v>13</v>
      </c>
      <c r="H123" s="9">
        <f>'[2]INFANTO-JUVENIL'!AN123+'[1]TOTAL'!H123+'[3]FPFM'!AN123+'[4]LITOVALE'!AN123+'[5]REGIONAIS'!AN123</f>
        <v>0</v>
      </c>
      <c r="I123" s="13">
        <f>'[2]INFANTO-JUVENIL'!AO123+'[1]TOTAL'!I123+'[3]FPFM'!AO123+'[4]LITOVALE'!AO123+'[5]REGIONAIS'!AO123</f>
        <v>42</v>
      </c>
      <c r="J123" s="10">
        <f t="shared" si="11"/>
        <v>-42</v>
      </c>
      <c r="K123" s="3">
        <f t="shared" si="12"/>
        <v>0</v>
      </c>
      <c r="L123" s="3">
        <f t="shared" si="13"/>
        <v>7.142857142857142</v>
      </c>
      <c r="M123" s="3">
        <f t="shared" si="14"/>
        <v>92.85714285714286</v>
      </c>
      <c r="N123" s="3">
        <f t="shared" si="15"/>
        <v>0</v>
      </c>
      <c r="O123" s="3">
        <f t="shared" si="16"/>
        <v>3</v>
      </c>
      <c r="P123" s="3">
        <f t="shared" si="17"/>
        <v>2.380952380952381</v>
      </c>
    </row>
    <row r="124" spans="1:16" ht="12.75">
      <c r="A124" s="5" t="str">
        <f>'[1]TOTAL'!A124</f>
        <v>Luiz</v>
      </c>
      <c r="B124" s="5" t="str">
        <f>'[1]TOTAL'!B124</f>
        <v>Estrásulas</v>
      </c>
      <c r="C124" s="12">
        <f t="shared" si="9"/>
        <v>14</v>
      </c>
      <c r="D124" s="2">
        <f t="shared" si="10"/>
        <v>12</v>
      </c>
      <c r="E124" s="6">
        <f>'[2]INFANTO-JUVENIL'!AK124+'[1]TOTAL'!E124+'[3]FPFM'!AK124+'[4]LITOVALE'!AK124+'[5]REGIONAIS'!AK124</f>
        <v>4</v>
      </c>
      <c r="F124" s="7">
        <f>'[2]INFANTO-JUVENIL'!AL124+'[1]TOTAL'!F124+'[3]FPFM'!AL124+'[4]LITOVALE'!AL124+'[5]REGIONAIS'!AL124</f>
        <v>0</v>
      </c>
      <c r="G124" s="8">
        <f>'[2]INFANTO-JUVENIL'!AM124+'[1]TOTAL'!G124+'[3]FPFM'!AM124+'[4]LITOVALE'!AM124+'[5]REGIONAIS'!AM124</f>
        <v>10</v>
      </c>
      <c r="H124" s="9">
        <f>'[2]INFANTO-JUVENIL'!AN124+'[1]TOTAL'!H124+'[3]FPFM'!AN124+'[4]LITOVALE'!AN124+'[5]REGIONAIS'!AN124</f>
        <v>5</v>
      </c>
      <c r="I124" s="13">
        <f>'[2]INFANTO-JUVENIL'!AO124+'[1]TOTAL'!I124+'[3]FPFM'!AO124+'[4]LITOVALE'!AO124+'[5]REGIONAIS'!AO124</f>
        <v>27</v>
      </c>
      <c r="J124" s="10">
        <f t="shared" si="11"/>
        <v>-22</v>
      </c>
      <c r="K124" s="3">
        <f t="shared" si="12"/>
        <v>28.57142857142857</v>
      </c>
      <c r="L124" s="3">
        <f t="shared" si="13"/>
        <v>0</v>
      </c>
      <c r="M124" s="3">
        <f t="shared" si="14"/>
        <v>71.42857142857143</v>
      </c>
      <c r="N124" s="3">
        <f t="shared" si="15"/>
        <v>0.35714285714285715</v>
      </c>
      <c r="O124" s="3">
        <f t="shared" si="16"/>
        <v>1.9285714285714286</v>
      </c>
      <c r="P124" s="3">
        <f t="shared" si="17"/>
        <v>28.57142857142857</v>
      </c>
    </row>
    <row r="125" spans="1:16" ht="12.75">
      <c r="A125" s="5" t="str">
        <f>'[1]TOTAL'!A125</f>
        <v>Luiz</v>
      </c>
      <c r="B125" s="5" t="str">
        <f>'[1]TOTAL'!B125</f>
        <v>G Alves</v>
      </c>
      <c r="C125" s="12">
        <f t="shared" si="9"/>
        <v>18</v>
      </c>
      <c r="D125" s="2">
        <f t="shared" si="10"/>
        <v>12</v>
      </c>
      <c r="E125" s="6">
        <f>'[2]INFANTO-JUVENIL'!AK125+'[1]TOTAL'!E125+'[3]FPFM'!AK125+'[4]LITOVALE'!AK125+'[5]REGIONAIS'!AK125</f>
        <v>2</v>
      </c>
      <c r="F125" s="7">
        <f>'[2]INFANTO-JUVENIL'!AL125+'[1]TOTAL'!F125+'[3]FPFM'!AL125+'[4]LITOVALE'!AL125+'[5]REGIONAIS'!AL125</f>
        <v>6</v>
      </c>
      <c r="G125" s="8">
        <f>'[2]INFANTO-JUVENIL'!AM125+'[1]TOTAL'!G125+'[3]FPFM'!AM125+'[4]LITOVALE'!AM125+'[5]REGIONAIS'!AM125</f>
        <v>10</v>
      </c>
      <c r="H125" s="9">
        <f>'[2]INFANTO-JUVENIL'!AN125+'[1]TOTAL'!H125+'[3]FPFM'!AN125+'[4]LITOVALE'!AN125+'[5]REGIONAIS'!AN125</f>
        <v>9</v>
      </c>
      <c r="I125" s="13">
        <f>'[2]INFANTO-JUVENIL'!AO125+'[1]TOTAL'!I125+'[3]FPFM'!AO125+'[4]LITOVALE'!AO125+'[5]REGIONAIS'!AO125</f>
        <v>24</v>
      </c>
      <c r="J125" s="10">
        <f t="shared" si="11"/>
        <v>-15</v>
      </c>
      <c r="K125" s="3">
        <f t="shared" si="12"/>
        <v>11.11111111111111</v>
      </c>
      <c r="L125" s="3">
        <f t="shared" si="13"/>
        <v>33.33333333333333</v>
      </c>
      <c r="M125" s="3">
        <f t="shared" si="14"/>
        <v>55.55555555555556</v>
      </c>
      <c r="N125" s="3">
        <f t="shared" si="15"/>
        <v>0.5</v>
      </c>
      <c r="O125" s="3">
        <f t="shared" si="16"/>
        <v>1.3333333333333333</v>
      </c>
      <c r="P125" s="3">
        <f t="shared" si="17"/>
        <v>22.22222222222222</v>
      </c>
    </row>
    <row r="126" spans="1:16" ht="12.75">
      <c r="A126" s="5" t="str">
        <f>'[1]TOTAL'!A126</f>
        <v>Luiz</v>
      </c>
      <c r="B126" s="5" t="str">
        <f>'[1]TOTAL'!B126</f>
        <v>Maciel</v>
      </c>
      <c r="C126" s="12">
        <f t="shared" si="9"/>
        <v>9</v>
      </c>
      <c r="D126" s="2">
        <f t="shared" si="10"/>
        <v>6</v>
      </c>
      <c r="E126" s="6">
        <f>'[2]INFANTO-JUVENIL'!AK126+'[1]TOTAL'!E126+'[3]FPFM'!AK126+'[4]LITOVALE'!AK126+'[5]REGIONAIS'!AK126</f>
        <v>2</v>
      </c>
      <c r="F126" s="7">
        <f>'[2]INFANTO-JUVENIL'!AL126+'[1]TOTAL'!F126+'[3]FPFM'!AL126+'[4]LITOVALE'!AL126+'[5]REGIONAIS'!AL126</f>
        <v>0</v>
      </c>
      <c r="G126" s="8">
        <f>'[2]INFANTO-JUVENIL'!AM126+'[1]TOTAL'!G126+'[3]FPFM'!AM126+'[4]LITOVALE'!AM126+'[5]REGIONAIS'!AM126</f>
        <v>7</v>
      </c>
      <c r="H126" s="9">
        <f>'[2]INFANTO-JUVENIL'!AN126+'[1]TOTAL'!H126+'[3]FPFM'!AN126+'[4]LITOVALE'!AN126+'[5]REGIONAIS'!AN126</f>
        <v>7</v>
      </c>
      <c r="I126" s="13">
        <f>'[2]INFANTO-JUVENIL'!AO126+'[1]TOTAL'!I126+'[3]FPFM'!AO126+'[4]LITOVALE'!AO126+'[5]REGIONAIS'!AO126</f>
        <v>26</v>
      </c>
      <c r="J126" s="10">
        <f t="shared" si="11"/>
        <v>-19</v>
      </c>
      <c r="K126" s="3">
        <f t="shared" si="12"/>
        <v>22.22222222222222</v>
      </c>
      <c r="L126" s="3">
        <f t="shared" si="13"/>
        <v>0</v>
      </c>
      <c r="M126" s="3">
        <f t="shared" si="14"/>
        <v>77.77777777777779</v>
      </c>
      <c r="N126" s="3">
        <f t="shared" si="15"/>
        <v>0.7777777777777778</v>
      </c>
      <c r="O126" s="3">
        <f t="shared" si="16"/>
        <v>2.888888888888889</v>
      </c>
      <c r="P126" s="3">
        <f t="shared" si="17"/>
        <v>22.22222222222222</v>
      </c>
    </row>
    <row r="127" spans="1:16" ht="12.75">
      <c r="A127" s="5" t="str">
        <f>'[1]TOTAL'!A127</f>
        <v>Luiz</v>
      </c>
      <c r="B127" s="5" t="str">
        <f>'[1]TOTAL'!B127</f>
        <v>Pinho</v>
      </c>
      <c r="C127" s="12">
        <f t="shared" si="9"/>
        <v>5</v>
      </c>
      <c r="D127" s="2">
        <f t="shared" si="10"/>
        <v>6</v>
      </c>
      <c r="E127" s="6">
        <f>'[2]INFANTO-JUVENIL'!AK127+'[1]TOTAL'!E127+'[3]FPFM'!AK127+'[4]LITOVALE'!AK127+'[5]REGIONAIS'!AK127</f>
        <v>1</v>
      </c>
      <c r="F127" s="7">
        <f>'[2]INFANTO-JUVENIL'!AL127+'[1]TOTAL'!F127+'[3]FPFM'!AL127+'[4]LITOVALE'!AL127+'[5]REGIONAIS'!AL127</f>
        <v>3</v>
      </c>
      <c r="G127" s="8">
        <f>'[2]INFANTO-JUVENIL'!AM127+'[1]TOTAL'!G127+'[3]FPFM'!AM127+'[4]LITOVALE'!AM127+'[5]REGIONAIS'!AM127</f>
        <v>1</v>
      </c>
      <c r="H127" s="9">
        <f>'[2]INFANTO-JUVENIL'!AN127+'[1]TOTAL'!H127+'[3]FPFM'!AN127+'[4]LITOVALE'!AN127+'[5]REGIONAIS'!AN127</f>
        <v>1</v>
      </c>
      <c r="I127" s="13">
        <f>'[2]INFANTO-JUVENIL'!AO127+'[1]TOTAL'!I127+'[3]FPFM'!AO127+'[4]LITOVALE'!AO127+'[5]REGIONAIS'!AO127</f>
        <v>2</v>
      </c>
      <c r="J127" s="10">
        <f t="shared" si="11"/>
        <v>-1</v>
      </c>
      <c r="K127" s="3">
        <f t="shared" si="12"/>
        <v>20</v>
      </c>
      <c r="L127" s="3">
        <f t="shared" si="13"/>
        <v>60</v>
      </c>
      <c r="M127" s="3">
        <f t="shared" si="14"/>
        <v>20</v>
      </c>
      <c r="N127" s="3">
        <f t="shared" si="15"/>
        <v>0.2</v>
      </c>
      <c r="O127" s="3">
        <f t="shared" si="16"/>
        <v>0.4</v>
      </c>
      <c r="P127" s="3">
        <f t="shared" si="17"/>
        <v>40</v>
      </c>
    </row>
    <row r="128" spans="1:16" ht="12.75">
      <c r="A128" s="5" t="str">
        <f>'[1]TOTAL'!A128</f>
        <v>Marcel</v>
      </c>
      <c r="B128" s="5" t="str">
        <f>'[1]TOTAL'!B128</f>
        <v>Souza</v>
      </c>
      <c r="C128" s="12">
        <f t="shared" si="9"/>
        <v>2</v>
      </c>
      <c r="D128" s="2">
        <f t="shared" si="10"/>
        <v>1</v>
      </c>
      <c r="E128" s="6">
        <f>'[2]INFANTO-JUVENIL'!AK128+'[1]TOTAL'!E128+'[3]FPFM'!AK128+'[4]LITOVALE'!AK128+'[5]REGIONAIS'!AK128</f>
        <v>0</v>
      </c>
      <c r="F128" s="7">
        <f>'[2]INFANTO-JUVENIL'!AL128+'[1]TOTAL'!F128+'[3]FPFM'!AL128+'[4]LITOVALE'!AL128+'[5]REGIONAIS'!AL128</f>
        <v>1</v>
      </c>
      <c r="G128" s="8">
        <f>'[2]INFANTO-JUVENIL'!AM128+'[1]TOTAL'!G128+'[3]FPFM'!AM128+'[4]LITOVALE'!AM128+'[5]REGIONAIS'!AM128</f>
        <v>1</v>
      </c>
      <c r="H128" s="9">
        <f>'[2]INFANTO-JUVENIL'!AN128+'[1]TOTAL'!H128+'[3]FPFM'!AN128+'[4]LITOVALE'!AN128+'[5]REGIONAIS'!AN128</f>
        <v>0</v>
      </c>
      <c r="I128" s="13">
        <f>'[2]INFANTO-JUVENIL'!AO128+'[1]TOTAL'!I128+'[3]FPFM'!AO128+'[4]LITOVALE'!AO128+'[5]REGIONAIS'!AO128</f>
        <v>1</v>
      </c>
      <c r="J128" s="10">
        <f t="shared" si="11"/>
        <v>-1</v>
      </c>
      <c r="K128" s="3">
        <f t="shared" si="12"/>
        <v>0</v>
      </c>
      <c r="L128" s="3">
        <f t="shared" si="13"/>
        <v>50</v>
      </c>
      <c r="M128" s="3">
        <f t="shared" si="14"/>
        <v>50</v>
      </c>
      <c r="N128" s="3">
        <f t="shared" si="15"/>
        <v>0</v>
      </c>
      <c r="O128" s="3">
        <f t="shared" si="16"/>
        <v>0.5</v>
      </c>
      <c r="P128" s="3">
        <f t="shared" si="17"/>
        <v>16.666666666666664</v>
      </c>
    </row>
    <row r="129" spans="1:16" ht="12.75">
      <c r="A129" s="5" t="str">
        <f>'[1]TOTAL'!A129</f>
        <v>Marcelino</v>
      </c>
      <c r="B129" s="5" t="str">
        <f>'[1]TOTAL'!B129</f>
        <v>Melo</v>
      </c>
      <c r="C129" s="12">
        <f t="shared" si="9"/>
        <v>5</v>
      </c>
      <c r="D129" s="2">
        <f t="shared" si="10"/>
        <v>8</v>
      </c>
      <c r="E129" s="6">
        <f>'[2]INFANTO-JUVENIL'!AK129+'[1]TOTAL'!E129+'[3]FPFM'!AK129+'[4]LITOVALE'!AK129+'[5]REGIONAIS'!AK129</f>
        <v>2</v>
      </c>
      <c r="F129" s="7">
        <f>'[2]INFANTO-JUVENIL'!AL129+'[1]TOTAL'!F129+'[3]FPFM'!AL129+'[4]LITOVALE'!AL129+'[5]REGIONAIS'!AL129</f>
        <v>2</v>
      </c>
      <c r="G129" s="8">
        <f>'[2]INFANTO-JUVENIL'!AM129+'[1]TOTAL'!G129+'[3]FPFM'!AM129+'[4]LITOVALE'!AM129+'[5]REGIONAIS'!AM129</f>
        <v>1</v>
      </c>
      <c r="H129" s="9">
        <f>'[2]INFANTO-JUVENIL'!AN129+'[1]TOTAL'!H129+'[3]FPFM'!AN129+'[4]LITOVALE'!AN129+'[5]REGIONAIS'!AN129</f>
        <v>9</v>
      </c>
      <c r="I129" s="13">
        <f>'[2]INFANTO-JUVENIL'!AO129+'[1]TOTAL'!I129+'[3]FPFM'!AO129+'[4]LITOVALE'!AO129+'[5]REGIONAIS'!AO129</f>
        <v>5</v>
      </c>
      <c r="J129" s="10">
        <f t="shared" si="11"/>
        <v>4</v>
      </c>
      <c r="K129" s="3">
        <f t="shared" si="12"/>
        <v>40</v>
      </c>
      <c r="L129" s="3">
        <f t="shared" si="13"/>
        <v>40</v>
      </c>
      <c r="M129" s="3">
        <f t="shared" si="14"/>
        <v>20</v>
      </c>
      <c r="N129" s="3">
        <f t="shared" si="15"/>
        <v>1.8</v>
      </c>
      <c r="O129" s="3">
        <f t="shared" si="16"/>
        <v>1</v>
      </c>
      <c r="P129" s="3">
        <f t="shared" si="17"/>
        <v>53.333333333333336</v>
      </c>
    </row>
    <row r="130" spans="1:16" ht="12.75">
      <c r="A130" s="5" t="str">
        <f>'[1]TOTAL'!A130</f>
        <v>Marcelo</v>
      </c>
      <c r="B130" s="5" t="str">
        <f>'[1]TOTAL'!B130</f>
        <v>Costa</v>
      </c>
      <c r="C130" s="12">
        <f t="shared" si="9"/>
        <v>86</v>
      </c>
      <c r="D130" s="2">
        <f t="shared" si="10"/>
        <v>71</v>
      </c>
      <c r="E130" s="6">
        <f>'[2]INFANTO-JUVENIL'!AK130+'[1]TOTAL'!E130+'[3]FPFM'!AK130+'[4]LITOVALE'!AK130+'[5]REGIONAIS'!AK130</f>
        <v>18</v>
      </c>
      <c r="F130" s="7">
        <f>'[2]INFANTO-JUVENIL'!AL130+'[1]TOTAL'!F130+'[3]FPFM'!AL130+'[4]LITOVALE'!AL130+'[5]REGIONAIS'!AL130</f>
        <v>17</v>
      </c>
      <c r="G130" s="8">
        <f>'[2]INFANTO-JUVENIL'!AM130+'[1]TOTAL'!G130+'[3]FPFM'!AM130+'[4]LITOVALE'!AM130+'[5]REGIONAIS'!AM130</f>
        <v>51</v>
      </c>
      <c r="H130" s="9">
        <f>'[2]INFANTO-JUVENIL'!AN130+'[1]TOTAL'!H130+'[3]FPFM'!AN130+'[4]LITOVALE'!AN130+'[5]REGIONAIS'!AN130</f>
        <v>133</v>
      </c>
      <c r="I130" s="13">
        <f>'[2]INFANTO-JUVENIL'!AO130+'[1]TOTAL'!I130+'[3]FPFM'!AO130+'[4]LITOVALE'!AO130+'[5]REGIONAIS'!AO130</f>
        <v>229</v>
      </c>
      <c r="J130" s="10">
        <f t="shared" si="11"/>
        <v>-96</v>
      </c>
      <c r="K130" s="3">
        <f t="shared" si="12"/>
        <v>20.930232558139537</v>
      </c>
      <c r="L130" s="3">
        <f t="shared" si="13"/>
        <v>19.767441860465116</v>
      </c>
      <c r="M130" s="3">
        <f t="shared" si="14"/>
        <v>59.30232558139535</v>
      </c>
      <c r="N130" s="3">
        <f t="shared" si="15"/>
        <v>1.5465116279069768</v>
      </c>
      <c r="O130" s="3">
        <f t="shared" si="16"/>
        <v>2.6627906976744184</v>
      </c>
      <c r="P130" s="3">
        <f t="shared" si="17"/>
        <v>27.51937984496124</v>
      </c>
    </row>
    <row r="131" spans="1:16" ht="12.75">
      <c r="A131" s="5" t="str">
        <f>'[1]TOTAL'!A131</f>
        <v>Marcelo</v>
      </c>
      <c r="B131" s="5" t="str">
        <f>'[1]TOTAL'!B131</f>
        <v>Bento</v>
      </c>
      <c r="C131" s="12">
        <f t="shared" si="9"/>
        <v>13</v>
      </c>
      <c r="D131" s="2">
        <f t="shared" si="10"/>
        <v>21</v>
      </c>
      <c r="E131" s="6">
        <f>'[2]INFANTO-JUVENIL'!AK131+'[1]TOTAL'!E131+'[3]FPFM'!AK131+'[4]LITOVALE'!AK131+'[5]REGIONAIS'!AK131</f>
        <v>6</v>
      </c>
      <c r="F131" s="7">
        <f>'[2]INFANTO-JUVENIL'!AL131+'[1]TOTAL'!F131+'[3]FPFM'!AL131+'[4]LITOVALE'!AL131+'[5]REGIONAIS'!AL131</f>
        <v>3</v>
      </c>
      <c r="G131" s="8">
        <f>'[2]INFANTO-JUVENIL'!AM131+'[1]TOTAL'!G131+'[3]FPFM'!AM131+'[4]LITOVALE'!AM131+'[5]REGIONAIS'!AM131</f>
        <v>4</v>
      </c>
      <c r="H131" s="9">
        <f>'[2]INFANTO-JUVENIL'!AN131+'[1]TOTAL'!H131+'[3]FPFM'!AN131+'[4]LITOVALE'!AN131+'[5]REGIONAIS'!AN131</f>
        <v>22</v>
      </c>
      <c r="I131" s="13">
        <f>'[2]INFANTO-JUVENIL'!AO131+'[1]TOTAL'!I131+'[3]FPFM'!AO131+'[4]LITOVALE'!AO131+'[5]REGIONAIS'!AO131</f>
        <v>11</v>
      </c>
      <c r="J131" s="10">
        <f t="shared" si="11"/>
        <v>11</v>
      </c>
      <c r="K131" s="3">
        <f t="shared" si="12"/>
        <v>46.15384615384615</v>
      </c>
      <c r="L131" s="3">
        <f t="shared" si="13"/>
        <v>23.076923076923077</v>
      </c>
      <c r="M131" s="3">
        <f t="shared" si="14"/>
        <v>30.76923076923077</v>
      </c>
      <c r="N131" s="3">
        <f t="shared" si="15"/>
        <v>1.6923076923076923</v>
      </c>
      <c r="O131" s="3">
        <f t="shared" si="16"/>
        <v>0.8461538461538461</v>
      </c>
      <c r="P131" s="3">
        <f t="shared" si="17"/>
        <v>53.84615384615385</v>
      </c>
    </row>
    <row r="132" spans="1:16" ht="12.75">
      <c r="A132" s="5" t="str">
        <f>'[1]TOTAL'!A132</f>
        <v>Marcos</v>
      </c>
      <c r="B132" s="5" t="str">
        <f>'[1]TOTAL'!B132</f>
        <v>Bento</v>
      </c>
      <c r="C132" s="12">
        <f aca="true" t="shared" si="18" ref="C132:C187">E132+F132+G132</f>
        <v>36</v>
      </c>
      <c r="D132" s="2">
        <f aca="true" t="shared" si="19" ref="D132:D187">(E132*3)+F132</f>
        <v>31</v>
      </c>
      <c r="E132" s="6">
        <f>'[2]INFANTO-JUVENIL'!AK132+'[1]TOTAL'!E132+'[3]FPFM'!AK132+'[4]LITOVALE'!AK132+'[5]REGIONAIS'!AK132</f>
        <v>9</v>
      </c>
      <c r="F132" s="7">
        <f>'[2]INFANTO-JUVENIL'!AL132+'[1]TOTAL'!F132+'[3]FPFM'!AL132+'[4]LITOVALE'!AL132+'[5]REGIONAIS'!AL132</f>
        <v>4</v>
      </c>
      <c r="G132" s="8">
        <f>'[2]INFANTO-JUVENIL'!AM132+'[1]TOTAL'!G132+'[3]FPFM'!AM132+'[4]LITOVALE'!AM132+'[5]REGIONAIS'!AM132</f>
        <v>23</v>
      </c>
      <c r="H132" s="9">
        <f>'[2]INFANTO-JUVENIL'!AN132+'[1]TOTAL'!H132+'[3]FPFM'!AN132+'[4]LITOVALE'!AN132+'[5]REGIONAIS'!AN132</f>
        <v>24</v>
      </c>
      <c r="I132" s="13">
        <f>'[2]INFANTO-JUVENIL'!AO132+'[1]TOTAL'!I132+'[3]FPFM'!AO132+'[4]LITOVALE'!AO132+'[5]REGIONAIS'!AO132</f>
        <v>51</v>
      </c>
      <c r="J132" s="10">
        <f aca="true" t="shared" si="20" ref="J132:J187">H132-I132</f>
        <v>-27</v>
      </c>
      <c r="K132" s="3">
        <f aca="true" t="shared" si="21" ref="K132:K187">IF(C132&lt;&gt;0,(E132/C132*100),0)</f>
        <v>25</v>
      </c>
      <c r="L132" s="3">
        <f aca="true" t="shared" si="22" ref="L132:L187">IF(C132&lt;&gt;0,(F132/C132*100),0)</f>
        <v>11.11111111111111</v>
      </c>
      <c r="M132" s="3">
        <f aca="true" t="shared" si="23" ref="M132:M187">IF(C132&lt;&gt;0,(G132/C132*100),0)</f>
        <v>63.888888888888886</v>
      </c>
      <c r="N132" s="3">
        <f aca="true" t="shared" si="24" ref="N132:N187">IF(C132&lt;&gt;0,(H132/C132),0)</f>
        <v>0.6666666666666666</v>
      </c>
      <c r="O132" s="3">
        <f aca="true" t="shared" si="25" ref="O132:O187">IF(C132&lt;&gt;0,(I132/C132),0)</f>
        <v>1.4166666666666667</v>
      </c>
      <c r="P132" s="3">
        <f aca="true" t="shared" si="26" ref="P132:P187">IF(C132&lt;&gt;0,(D132/(C132*3)*100),0)</f>
        <v>28.703703703703702</v>
      </c>
    </row>
    <row r="133" spans="1:16" ht="12.75">
      <c r="A133" s="5" t="str">
        <f>'[1]TOTAL'!A133</f>
        <v>Marcus</v>
      </c>
      <c r="B133" s="5" t="str">
        <f>'[1]TOTAL'!B133</f>
        <v>Vinícius</v>
      </c>
      <c r="C133" s="12">
        <f t="shared" si="18"/>
        <v>5</v>
      </c>
      <c r="D133" s="2">
        <f t="shared" si="19"/>
        <v>12</v>
      </c>
      <c r="E133" s="6">
        <f>'[2]INFANTO-JUVENIL'!AK133+'[1]TOTAL'!E133+'[3]FPFM'!AK133+'[4]LITOVALE'!AK133+'[5]REGIONAIS'!AK133</f>
        <v>4</v>
      </c>
      <c r="F133" s="7">
        <f>'[2]INFANTO-JUVENIL'!AL133+'[1]TOTAL'!F133+'[3]FPFM'!AL133+'[4]LITOVALE'!AL133+'[5]REGIONAIS'!AL133</f>
        <v>0</v>
      </c>
      <c r="G133" s="8">
        <f>'[2]INFANTO-JUVENIL'!AM133+'[1]TOTAL'!G133+'[3]FPFM'!AM133+'[4]LITOVALE'!AM133+'[5]REGIONAIS'!AM133</f>
        <v>1</v>
      </c>
      <c r="H133" s="9">
        <f>'[2]INFANTO-JUVENIL'!AN133+'[1]TOTAL'!H133+'[3]FPFM'!AN133+'[4]LITOVALE'!AN133+'[5]REGIONAIS'!AN133</f>
        <v>29</v>
      </c>
      <c r="I133" s="13">
        <f>'[2]INFANTO-JUVENIL'!AO133+'[1]TOTAL'!I133+'[3]FPFM'!AO133+'[4]LITOVALE'!AO133+'[5]REGIONAIS'!AO133</f>
        <v>15</v>
      </c>
      <c r="J133" s="10">
        <f t="shared" si="20"/>
        <v>14</v>
      </c>
      <c r="K133" s="3">
        <f t="shared" si="21"/>
        <v>80</v>
      </c>
      <c r="L133" s="3">
        <f t="shared" si="22"/>
        <v>0</v>
      </c>
      <c r="M133" s="3">
        <f t="shared" si="23"/>
        <v>20</v>
      </c>
      <c r="N133" s="3">
        <f t="shared" si="24"/>
        <v>5.8</v>
      </c>
      <c r="O133" s="3">
        <f t="shared" si="25"/>
        <v>3</v>
      </c>
      <c r="P133" s="3">
        <f t="shared" si="26"/>
        <v>80</v>
      </c>
    </row>
    <row r="134" spans="1:16" ht="12.75">
      <c r="A134" s="5" t="str">
        <f>'[1]TOTAL'!A134</f>
        <v>Mário</v>
      </c>
      <c r="B134" s="5" t="str">
        <f>'[1]TOTAL'!B134</f>
        <v>Espel</v>
      </c>
      <c r="C134" s="12">
        <f t="shared" si="18"/>
        <v>7</v>
      </c>
      <c r="D134" s="2">
        <f t="shared" si="19"/>
        <v>19</v>
      </c>
      <c r="E134" s="6">
        <f>'[2]INFANTO-JUVENIL'!AK134+'[1]TOTAL'!E134+'[3]FPFM'!AK134+'[4]LITOVALE'!AK134+'[5]REGIONAIS'!AK134</f>
        <v>6</v>
      </c>
      <c r="F134" s="7">
        <f>'[2]INFANTO-JUVENIL'!AL134+'[1]TOTAL'!F134+'[3]FPFM'!AL134+'[4]LITOVALE'!AL134+'[5]REGIONAIS'!AL134</f>
        <v>1</v>
      </c>
      <c r="G134" s="8">
        <f>'[2]INFANTO-JUVENIL'!AM134+'[1]TOTAL'!G134+'[3]FPFM'!AM134+'[4]LITOVALE'!AM134+'[5]REGIONAIS'!AM134</f>
        <v>0</v>
      </c>
      <c r="H134" s="9">
        <f>'[2]INFANTO-JUVENIL'!AN134+'[1]TOTAL'!H134+'[3]FPFM'!AN134+'[4]LITOVALE'!AN134+'[5]REGIONAIS'!AN134</f>
        <v>36</v>
      </c>
      <c r="I134" s="13">
        <f>'[2]INFANTO-JUVENIL'!AO134+'[1]TOTAL'!I134+'[3]FPFM'!AO134+'[4]LITOVALE'!AO134+'[5]REGIONAIS'!AO134</f>
        <v>19</v>
      </c>
      <c r="J134" s="10">
        <f t="shared" si="20"/>
        <v>17</v>
      </c>
      <c r="K134" s="3">
        <f t="shared" si="21"/>
        <v>85.71428571428571</v>
      </c>
      <c r="L134" s="3">
        <f t="shared" si="22"/>
        <v>14.285714285714285</v>
      </c>
      <c r="M134" s="3">
        <f t="shared" si="23"/>
        <v>0</v>
      </c>
      <c r="N134" s="3">
        <f t="shared" si="24"/>
        <v>5.142857142857143</v>
      </c>
      <c r="O134" s="3">
        <f t="shared" si="25"/>
        <v>2.7142857142857144</v>
      </c>
      <c r="P134" s="3">
        <f t="shared" si="26"/>
        <v>90.47619047619048</v>
      </c>
    </row>
    <row r="135" spans="1:16" ht="12.75">
      <c r="A135" s="5" t="str">
        <f>'[1]TOTAL'!A135</f>
        <v>Marquinhos</v>
      </c>
      <c r="B135" s="5" t="str">
        <f>'[1]TOTAL'!B135</f>
        <v>Tio Sam</v>
      </c>
      <c r="C135" s="12">
        <f t="shared" si="18"/>
        <v>35</v>
      </c>
      <c r="D135" s="2">
        <f t="shared" si="19"/>
        <v>19</v>
      </c>
      <c r="E135" s="6">
        <f>'[2]INFANTO-JUVENIL'!AK135+'[1]TOTAL'!E135+'[3]FPFM'!AK135+'[4]LITOVALE'!AK135+'[5]REGIONAIS'!AK135</f>
        <v>4</v>
      </c>
      <c r="F135" s="7">
        <f>'[2]INFANTO-JUVENIL'!AL135+'[1]TOTAL'!F135+'[3]FPFM'!AL135+'[4]LITOVALE'!AL135+'[5]REGIONAIS'!AL135</f>
        <v>7</v>
      </c>
      <c r="G135" s="8">
        <f>'[2]INFANTO-JUVENIL'!AM135+'[1]TOTAL'!G135+'[3]FPFM'!AM135+'[4]LITOVALE'!AM135+'[5]REGIONAIS'!AM135</f>
        <v>24</v>
      </c>
      <c r="H135" s="9">
        <f>'[2]INFANTO-JUVENIL'!AN135+'[1]TOTAL'!H135+'[3]FPFM'!AN135+'[4]LITOVALE'!AN135+'[5]REGIONAIS'!AN135</f>
        <v>10</v>
      </c>
      <c r="I135" s="13">
        <f>'[2]INFANTO-JUVENIL'!AO135+'[1]TOTAL'!I135+'[3]FPFM'!AO135+'[4]LITOVALE'!AO135+'[5]REGIONAIS'!AO135</f>
        <v>52</v>
      </c>
      <c r="J135" s="10">
        <f t="shared" si="20"/>
        <v>-42</v>
      </c>
      <c r="K135" s="3">
        <f t="shared" si="21"/>
        <v>11.428571428571429</v>
      </c>
      <c r="L135" s="3">
        <f t="shared" si="22"/>
        <v>20</v>
      </c>
      <c r="M135" s="3">
        <f t="shared" si="23"/>
        <v>68.57142857142857</v>
      </c>
      <c r="N135" s="3">
        <f t="shared" si="24"/>
        <v>0.2857142857142857</v>
      </c>
      <c r="O135" s="3">
        <f t="shared" si="25"/>
        <v>1.4857142857142858</v>
      </c>
      <c r="P135" s="3">
        <f t="shared" si="26"/>
        <v>18.095238095238095</v>
      </c>
    </row>
    <row r="136" spans="1:16" ht="12.75">
      <c r="A136" s="5" t="str">
        <f>'[1]TOTAL'!A136</f>
        <v>Matheus</v>
      </c>
      <c r="B136" s="5" t="str">
        <f>'[1]TOTAL'!B136</f>
        <v>Assunção</v>
      </c>
      <c r="C136" s="12">
        <f t="shared" si="18"/>
        <v>19</v>
      </c>
      <c r="D136" s="2">
        <f t="shared" si="19"/>
        <v>21</v>
      </c>
      <c r="E136" s="6">
        <f>'[2]INFANTO-JUVENIL'!AK136+'[1]TOTAL'!E136+'[3]FPFM'!AK136+'[4]LITOVALE'!AK136+'[5]REGIONAIS'!AK136</f>
        <v>5</v>
      </c>
      <c r="F136" s="7">
        <f>'[2]INFANTO-JUVENIL'!AL136+'[1]TOTAL'!F136+'[3]FPFM'!AL136+'[4]LITOVALE'!AL136+'[5]REGIONAIS'!AL136</f>
        <v>6</v>
      </c>
      <c r="G136" s="8">
        <f>'[2]INFANTO-JUVENIL'!AM136+'[1]TOTAL'!G136+'[3]FPFM'!AM136+'[4]LITOVALE'!AM136+'[5]REGIONAIS'!AM136</f>
        <v>8</v>
      </c>
      <c r="H136" s="9">
        <f>'[2]INFANTO-JUVENIL'!AN136+'[1]TOTAL'!H136+'[3]FPFM'!AN136+'[4]LITOVALE'!AN136+'[5]REGIONAIS'!AN136</f>
        <v>17</v>
      </c>
      <c r="I136" s="13">
        <f>'[2]INFANTO-JUVENIL'!AO136+'[1]TOTAL'!I136+'[3]FPFM'!AO136+'[4]LITOVALE'!AO136+'[5]REGIONAIS'!AO136</f>
        <v>20</v>
      </c>
      <c r="J136" s="10">
        <f t="shared" si="20"/>
        <v>-3</v>
      </c>
      <c r="K136" s="3">
        <f t="shared" si="21"/>
        <v>26.31578947368421</v>
      </c>
      <c r="L136" s="3">
        <f t="shared" si="22"/>
        <v>31.57894736842105</v>
      </c>
      <c r="M136" s="3">
        <f t="shared" si="23"/>
        <v>42.10526315789473</v>
      </c>
      <c r="N136" s="3">
        <f t="shared" si="24"/>
        <v>0.8947368421052632</v>
      </c>
      <c r="O136" s="3">
        <f t="shared" si="25"/>
        <v>1.0526315789473684</v>
      </c>
      <c r="P136" s="3">
        <f t="shared" si="26"/>
        <v>36.84210526315789</v>
      </c>
    </row>
    <row r="137" spans="1:16" ht="12.75">
      <c r="A137" s="5" t="str">
        <f>'[1]TOTAL'!A137</f>
        <v>Matheus</v>
      </c>
      <c r="B137" s="5" t="str">
        <f>'[1]TOTAL'!B137</f>
        <v>Mori</v>
      </c>
      <c r="C137" s="12">
        <f t="shared" si="18"/>
        <v>18</v>
      </c>
      <c r="D137" s="2">
        <f t="shared" si="19"/>
        <v>15</v>
      </c>
      <c r="E137" s="6">
        <f>'[2]INFANTO-JUVENIL'!AK137+'[1]TOTAL'!E137+'[3]FPFM'!AK137+'[4]LITOVALE'!AK137+'[5]REGIONAIS'!AK137</f>
        <v>4</v>
      </c>
      <c r="F137" s="7">
        <f>'[2]INFANTO-JUVENIL'!AL137+'[1]TOTAL'!F137+'[3]FPFM'!AL137+'[4]LITOVALE'!AL137+'[5]REGIONAIS'!AL137</f>
        <v>3</v>
      </c>
      <c r="G137" s="8">
        <f>'[2]INFANTO-JUVENIL'!AM137+'[1]TOTAL'!G137+'[3]FPFM'!AM137+'[4]LITOVALE'!AM137+'[5]REGIONAIS'!AM137</f>
        <v>11</v>
      </c>
      <c r="H137" s="9">
        <f>'[2]INFANTO-JUVENIL'!AN137+'[1]TOTAL'!H137+'[3]FPFM'!AN137+'[4]LITOVALE'!AN137+'[5]REGIONAIS'!AN137</f>
        <v>10</v>
      </c>
      <c r="I137" s="13">
        <f>'[2]INFANTO-JUVENIL'!AO137+'[1]TOTAL'!I137+'[3]FPFM'!AO137+'[4]LITOVALE'!AO137+'[5]REGIONAIS'!AO137</f>
        <v>29</v>
      </c>
      <c r="J137" s="10">
        <f t="shared" si="20"/>
        <v>-19</v>
      </c>
      <c r="K137" s="3">
        <f t="shared" si="21"/>
        <v>22.22222222222222</v>
      </c>
      <c r="L137" s="3">
        <f t="shared" si="22"/>
        <v>16.666666666666664</v>
      </c>
      <c r="M137" s="3">
        <f t="shared" si="23"/>
        <v>61.111111111111114</v>
      </c>
      <c r="N137" s="3">
        <f t="shared" si="24"/>
        <v>0.5555555555555556</v>
      </c>
      <c r="O137" s="3">
        <f t="shared" si="25"/>
        <v>1.6111111111111112</v>
      </c>
      <c r="P137" s="3">
        <f t="shared" si="26"/>
        <v>27.77777777777778</v>
      </c>
    </row>
    <row r="138" spans="1:16" ht="12.75">
      <c r="A138" s="5" t="str">
        <f>'[1]TOTAL'!A138</f>
        <v>Matheus</v>
      </c>
      <c r="B138" s="5" t="str">
        <f>'[1]TOTAL'!B138</f>
        <v>Oliveira</v>
      </c>
      <c r="C138" s="12">
        <f t="shared" si="18"/>
        <v>17</v>
      </c>
      <c r="D138" s="2">
        <f t="shared" si="19"/>
        <v>9</v>
      </c>
      <c r="E138" s="6">
        <f>'[2]INFANTO-JUVENIL'!AK138+'[1]TOTAL'!E138+'[3]FPFM'!AK138+'[4]LITOVALE'!AK138+'[5]REGIONAIS'!AK138</f>
        <v>2</v>
      </c>
      <c r="F138" s="7">
        <f>'[2]INFANTO-JUVENIL'!AL138+'[1]TOTAL'!F138+'[3]FPFM'!AL138+'[4]LITOVALE'!AL138+'[5]REGIONAIS'!AL138</f>
        <v>3</v>
      </c>
      <c r="G138" s="8">
        <f>'[2]INFANTO-JUVENIL'!AM138+'[1]TOTAL'!G138+'[3]FPFM'!AM138+'[4]LITOVALE'!AM138+'[5]REGIONAIS'!AM138</f>
        <v>12</v>
      </c>
      <c r="H138" s="9">
        <f>'[2]INFANTO-JUVENIL'!AN138+'[1]TOTAL'!H138+'[3]FPFM'!AN138+'[4]LITOVALE'!AN138+'[5]REGIONAIS'!AN138</f>
        <v>11</v>
      </c>
      <c r="I138" s="13">
        <f>'[2]INFANTO-JUVENIL'!AO138+'[1]TOTAL'!I138+'[3]FPFM'!AO138+'[4]LITOVALE'!AO138+'[5]REGIONAIS'!AO138</f>
        <v>39</v>
      </c>
      <c r="J138" s="10">
        <f t="shared" si="20"/>
        <v>-28</v>
      </c>
      <c r="K138" s="3">
        <f t="shared" si="21"/>
        <v>11.76470588235294</v>
      </c>
      <c r="L138" s="3">
        <f t="shared" si="22"/>
        <v>17.647058823529413</v>
      </c>
      <c r="M138" s="3">
        <f t="shared" si="23"/>
        <v>70.58823529411765</v>
      </c>
      <c r="N138" s="3">
        <f t="shared" si="24"/>
        <v>0.6470588235294118</v>
      </c>
      <c r="O138" s="3">
        <f t="shared" si="25"/>
        <v>2.2941176470588234</v>
      </c>
      <c r="P138" s="3">
        <f t="shared" si="26"/>
        <v>17.647058823529413</v>
      </c>
    </row>
    <row r="139" spans="1:16" ht="12.75">
      <c r="A139" s="5" t="str">
        <f>'[1]TOTAL'!A139</f>
        <v>Mauricio</v>
      </c>
      <c r="B139" s="5" t="str">
        <f>'[1]TOTAL'!B139</f>
        <v>Alves Jr</v>
      </c>
      <c r="C139" s="12">
        <f t="shared" si="18"/>
        <v>7</v>
      </c>
      <c r="D139" s="2">
        <f t="shared" si="19"/>
        <v>3</v>
      </c>
      <c r="E139" s="6">
        <f>'[2]INFANTO-JUVENIL'!AK139+'[1]TOTAL'!E139+'[3]FPFM'!AK139+'[4]LITOVALE'!AK139+'[5]REGIONAIS'!AK139</f>
        <v>0</v>
      </c>
      <c r="F139" s="7">
        <f>'[2]INFANTO-JUVENIL'!AL139+'[1]TOTAL'!F139+'[3]FPFM'!AL139+'[4]LITOVALE'!AL139+'[5]REGIONAIS'!AL139</f>
        <v>3</v>
      </c>
      <c r="G139" s="8">
        <f>'[2]INFANTO-JUVENIL'!AM139+'[1]TOTAL'!G139+'[3]FPFM'!AM139+'[4]LITOVALE'!AM139+'[5]REGIONAIS'!AM139</f>
        <v>4</v>
      </c>
      <c r="H139" s="9">
        <f>'[2]INFANTO-JUVENIL'!AN139+'[1]TOTAL'!H139+'[3]FPFM'!AN139+'[4]LITOVALE'!AN139+'[5]REGIONAIS'!AN139</f>
        <v>1</v>
      </c>
      <c r="I139" s="13">
        <f>'[2]INFANTO-JUVENIL'!AO139+'[1]TOTAL'!I139+'[3]FPFM'!AO139+'[4]LITOVALE'!AO139+'[5]REGIONAIS'!AO139</f>
        <v>8</v>
      </c>
      <c r="J139" s="10">
        <f t="shared" si="20"/>
        <v>-7</v>
      </c>
      <c r="K139" s="3">
        <f t="shared" si="21"/>
        <v>0</v>
      </c>
      <c r="L139" s="3">
        <f t="shared" si="22"/>
        <v>42.857142857142854</v>
      </c>
      <c r="M139" s="3">
        <f t="shared" si="23"/>
        <v>57.14285714285714</v>
      </c>
      <c r="N139" s="3">
        <f t="shared" si="24"/>
        <v>0.14285714285714285</v>
      </c>
      <c r="O139" s="3">
        <f t="shared" si="25"/>
        <v>1.1428571428571428</v>
      </c>
      <c r="P139" s="3">
        <f t="shared" si="26"/>
        <v>14.285714285714285</v>
      </c>
    </row>
    <row r="140" spans="1:16" ht="12.75">
      <c r="A140" s="5" t="str">
        <f>'[1]TOTAL'!A140</f>
        <v>Maycon</v>
      </c>
      <c r="B140" s="5" t="str">
        <f>'[1]TOTAL'!B140</f>
        <v>Conceição</v>
      </c>
      <c r="C140" s="12">
        <f t="shared" si="18"/>
        <v>23</v>
      </c>
      <c r="D140" s="2">
        <f t="shared" si="19"/>
        <v>33</v>
      </c>
      <c r="E140" s="6">
        <f>'[2]INFANTO-JUVENIL'!AK140+'[1]TOTAL'!E140+'[3]FPFM'!AK140+'[4]LITOVALE'!AK140+'[5]REGIONAIS'!AK140</f>
        <v>9</v>
      </c>
      <c r="F140" s="7">
        <f>'[2]INFANTO-JUVENIL'!AL140+'[1]TOTAL'!F140+'[3]FPFM'!AL140+'[4]LITOVALE'!AL140+'[5]REGIONAIS'!AL140</f>
        <v>6</v>
      </c>
      <c r="G140" s="8">
        <f>'[2]INFANTO-JUVENIL'!AM140+'[1]TOTAL'!G140+'[3]FPFM'!AM140+'[4]LITOVALE'!AM140+'[5]REGIONAIS'!AM140</f>
        <v>8</v>
      </c>
      <c r="H140" s="9">
        <f>'[2]INFANTO-JUVENIL'!AN140+'[1]TOTAL'!H140+'[3]FPFM'!AN140+'[4]LITOVALE'!AN140+'[5]REGIONAIS'!AN140</f>
        <v>20</v>
      </c>
      <c r="I140" s="13">
        <f>'[2]INFANTO-JUVENIL'!AO140+'[1]TOTAL'!I140+'[3]FPFM'!AO140+'[4]LITOVALE'!AO140+'[5]REGIONAIS'!AO140</f>
        <v>25</v>
      </c>
      <c r="J140" s="10">
        <f t="shared" si="20"/>
        <v>-5</v>
      </c>
      <c r="K140" s="3">
        <f t="shared" si="21"/>
        <v>39.130434782608695</v>
      </c>
      <c r="L140" s="3">
        <f t="shared" si="22"/>
        <v>26.08695652173913</v>
      </c>
      <c r="M140" s="3">
        <f t="shared" si="23"/>
        <v>34.78260869565217</v>
      </c>
      <c r="N140" s="3">
        <f t="shared" si="24"/>
        <v>0.8695652173913043</v>
      </c>
      <c r="O140" s="3">
        <f t="shared" si="25"/>
        <v>1.0869565217391304</v>
      </c>
      <c r="P140" s="3">
        <f t="shared" si="26"/>
        <v>47.82608695652174</v>
      </c>
    </row>
    <row r="141" spans="1:16" ht="12.75">
      <c r="A141" s="5" t="str">
        <f>'[1]TOTAL'!A141</f>
        <v>Michel</v>
      </c>
      <c r="B141" s="5" t="str">
        <f>'[1]TOTAL'!B141</f>
        <v>Oliveira</v>
      </c>
      <c r="C141" s="12">
        <f t="shared" si="18"/>
        <v>8</v>
      </c>
      <c r="D141" s="2">
        <f t="shared" si="19"/>
        <v>13</v>
      </c>
      <c r="E141" s="6">
        <f>'[2]INFANTO-JUVENIL'!AK141+'[1]TOTAL'!E141+'[3]FPFM'!AK141+'[4]LITOVALE'!AK141+'[5]REGIONAIS'!AK141</f>
        <v>4</v>
      </c>
      <c r="F141" s="7">
        <f>'[2]INFANTO-JUVENIL'!AL141+'[1]TOTAL'!F141+'[3]FPFM'!AL141+'[4]LITOVALE'!AL141+'[5]REGIONAIS'!AL141</f>
        <v>1</v>
      </c>
      <c r="G141" s="8">
        <f>'[2]INFANTO-JUVENIL'!AM141+'[1]TOTAL'!G141+'[3]FPFM'!AM141+'[4]LITOVALE'!AM141+'[5]REGIONAIS'!AM141</f>
        <v>3</v>
      </c>
      <c r="H141" s="9">
        <f>'[2]INFANTO-JUVENIL'!AN141+'[1]TOTAL'!H141+'[3]FPFM'!AN141+'[4]LITOVALE'!AN141+'[5]REGIONAIS'!AN141</f>
        <v>7</v>
      </c>
      <c r="I141" s="13">
        <f>'[2]INFANTO-JUVENIL'!AO141+'[1]TOTAL'!I141+'[3]FPFM'!AO141+'[4]LITOVALE'!AO141+'[5]REGIONAIS'!AO141</f>
        <v>7</v>
      </c>
      <c r="J141" s="10">
        <f t="shared" si="20"/>
        <v>0</v>
      </c>
      <c r="K141" s="3">
        <f t="shared" si="21"/>
        <v>50</v>
      </c>
      <c r="L141" s="3">
        <f t="shared" si="22"/>
        <v>12.5</v>
      </c>
      <c r="M141" s="3">
        <f t="shared" si="23"/>
        <v>37.5</v>
      </c>
      <c r="N141" s="3">
        <f t="shared" si="24"/>
        <v>0.875</v>
      </c>
      <c r="O141" s="3">
        <f t="shared" si="25"/>
        <v>0.875</v>
      </c>
      <c r="P141" s="3">
        <f t="shared" si="26"/>
        <v>54.166666666666664</v>
      </c>
    </row>
    <row r="142" spans="1:16" ht="12.75">
      <c r="A142" s="5" t="str">
        <f>'[1]TOTAL'!A142</f>
        <v>Michel</v>
      </c>
      <c r="B142" s="5" t="str">
        <f>'[1]TOTAL'!B142</f>
        <v>Rodrigues</v>
      </c>
      <c r="C142" s="12">
        <f t="shared" si="18"/>
        <v>16</v>
      </c>
      <c r="D142" s="2">
        <f t="shared" si="19"/>
        <v>12</v>
      </c>
      <c r="E142" s="6">
        <f>'[2]INFANTO-JUVENIL'!AK142+'[1]TOTAL'!E142+'[3]FPFM'!AK142+'[4]LITOVALE'!AK142+'[5]REGIONAIS'!AK142</f>
        <v>3</v>
      </c>
      <c r="F142" s="7">
        <f>'[2]INFANTO-JUVENIL'!AL142+'[1]TOTAL'!F142+'[3]FPFM'!AL142+'[4]LITOVALE'!AL142+'[5]REGIONAIS'!AL142</f>
        <v>3</v>
      </c>
      <c r="G142" s="8">
        <f>'[2]INFANTO-JUVENIL'!AM142+'[1]TOTAL'!G142+'[3]FPFM'!AM142+'[4]LITOVALE'!AM142+'[5]REGIONAIS'!AM142</f>
        <v>10</v>
      </c>
      <c r="H142" s="9">
        <f>'[2]INFANTO-JUVENIL'!AN142+'[1]TOTAL'!H142+'[3]FPFM'!AN142+'[4]LITOVALE'!AN142+'[5]REGIONAIS'!AN142</f>
        <v>7</v>
      </c>
      <c r="I142" s="13">
        <f>'[2]INFANTO-JUVENIL'!AO142+'[1]TOTAL'!I142+'[3]FPFM'!AO142+'[4]LITOVALE'!AO142+'[5]REGIONAIS'!AO142</f>
        <v>18</v>
      </c>
      <c r="J142" s="10">
        <f t="shared" si="20"/>
        <v>-11</v>
      </c>
      <c r="K142" s="3">
        <f t="shared" si="21"/>
        <v>18.75</v>
      </c>
      <c r="L142" s="3">
        <f t="shared" si="22"/>
        <v>18.75</v>
      </c>
      <c r="M142" s="3">
        <f t="shared" si="23"/>
        <v>62.5</v>
      </c>
      <c r="N142" s="3">
        <f t="shared" si="24"/>
        <v>0.4375</v>
      </c>
      <c r="O142" s="3">
        <f t="shared" si="25"/>
        <v>1.125</v>
      </c>
      <c r="P142" s="3">
        <f t="shared" si="26"/>
        <v>25</v>
      </c>
    </row>
    <row r="143" spans="1:16" ht="12.75">
      <c r="A143" s="5" t="str">
        <f>'[1]TOTAL'!A143</f>
        <v>Mirelle</v>
      </c>
      <c r="B143" s="5" t="str">
        <f>'[1]TOTAL'!B143</f>
        <v>Pastro</v>
      </c>
      <c r="C143" s="12">
        <f t="shared" si="18"/>
        <v>160</v>
      </c>
      <c r="D143" s="2">
        <f t="shared" si="19"/>
        <v>133</v>
      </c>
      <c r="E143" s="6">
        <f>'[2]INFANTO-JUVENIL'!AK143+'[1]TOTAL'!E143+'[3]FPFM'!AK143+'[4]LITOVALE'!AK143+'[5]REGIONAIS'!AK143</f>
        <v>32</v>
      </c>
      <c r="F143" s="7">
        <f>'[2]INFANTO-JUVENIL'!AL143+'[1]TOTAL'!F143+'[3]FPFM'!AL143+'[4]LITOVALE'!AL143+'[5]REGIONAIS'!AL143</f>
        <v>37</v>
      </c>
      <c r="G143" s="8">
        <f>'[2]INFANTO-JUVENIL'!AM143+'[1]TOTAL'!G143+'[3]FPFM'!AM143+'[4]LITOVALE'!AM143+'[5]REGIONAIS'!AM143</f>
        <v>91</v>
      </c>
      <c r="H143" s="9">
        <f>'[2]INFANTO-JUVENIL'!AN143+'[1]TOTAL'!H143+'[3]FPFM'!AN143+'[4]LITOVALE'!AN143+'[5]REGIONAIS'!AN143</f>
        <v>82</v>
      </c>
      <c r="I143" s="13">
        <f>'[2]INFANTO-JUVENIL'!AO143+'[1]TOTAL'!I143+'[3]FPFM'!AO143+'[4]LITOVALE'!AO143+'[5]REGIONAIS'!AO143</f>
        <v>203</v>
      </c>
      <c r="J143" s="10">
        <f t="shared" si="20"/>
        <v>-121</v>
      </c>
      <c r="K143" s="3">
        <f t="shared" si="21"/>
        <v>20</v>
      </c>
      <c r="L143" s="3">
        <f t="shared" si="22"/>
        <v>23.125</v>
      </c>
      <c r="M143" s="3">
        <f t="shared" si="23"/>
        <v>56.875</v>
      </c>
      <c r="N143" s="3">
        <f t="shared" si="24"/>
        <v>0.5125</v>
      </c>
      <c r="O143" s="3">
        <f t="shared" si="25"/>
        <v>1.26875</v>
      </c>
      <c r="P143" s="3">
        <f t="shared" si="26"/>
        <v>27.708333333333336</v>
      </c>
    </row>
    <row r="144" spans="1:16" ht="12.75">
      <c r="A144" s="5" t="str">
        <f>'[1]TOTAL'!A144</f>
        <v>Nathan</v>
      </c>
      <c r="B144" s="5" t="str">
        <f>'[1]TOTAL'!B144</f>
        <v>Silva</v>
      </c>
      <c r="C144" s="12">
        <f t="shared" si="18"/>
        <v>224</v>
      </c>
      <c r="D144" s="2">
        <f t="shared" si="19"/>
        <v>279</v>
      </c>
      <c r="E144" s="6">
        <f>'[2]INFANTO-JUVENIL'!AK144+'[1]TOTAL'!E144+'[3]FPFM'!AK144+'[4]LITOVALE'!AK144+'[5]REGIONAIS'!AK144</f>
        <v>83</v>
      </c>
      <c r="F144" s="7">
        <f>'[2]INFANTO-JUVENIL'!AL144+'[1]TOTAL'!F144+'[3]FPFM'!AL144+'[4]LITOVALE'!AL144+'[5]REGIONAIS'!AL144</f>
        <v>30</v>
      </c>
      <c r="G144" s="8">
        <f>'[2]INFANTO-JUVENIL'!AM144+'[1]TOTAL'!G144+'[3]FPFM'!AM144+'[4]LITOVALE'!AM144+'[5]REGIONAIS'!AM144</f>
        <v>111</v>
      </c>
      <c r="H144" s="9">
        <f>'[2]INFANTO-JUVENIL'!AN144+'[1]TOTAL'!H144+'[3]FPFM'!AN144+'[4]LITOVALE'!AN144+'[5]REGIONAIS'!AN144</f>
        <v>411</v>
      </c>
      <c r="I144" s="13">
        <f>'[2]INFANTO-JUVENIL'!AO144+'[1]TOTAL'!I144+'[3]FPFM'!AO144+'[4]LITOVALE'!AO144+'[5]REGIONAIS'!AO144</f>
        <v>492</v>
      </c>
      <c r="J144" s="10">
        <f t="shared" si="20"/>
        <v>-81</v>
      </c>
      <c r="K144" s="3">
        <f t="shared" si="21"/>
        <v>37.05357142857143</v>
      </c>
      <c r="L144" s="3">
        <f t="shared" si="22"/>
        <v>13.392857142857142</v>
      </c>
      <c r="M144" s="3">
        <f t="shared" si="23"/>
        <v>49.55357142857143</v>
      </c>
      <c r="N144" s="3">
        <f t="shared" si="24"/>
        <v>1.8348214285714286</v>
      </c>
      <c r="O144" s="3">
        <f t="shared" si="25"/>
        <v>2.1964285714285716</v>
      </c>
      <c r="P144" s="3">
        <f t="shared" si="26"/>
        <v>41.517857142857146</v>
      </c>
    </row>
    <row r="145" spans="1:16" ht="12.75">
      <c r="A145" s="5" t="str">
        <f>'[1]TOTAL'!A145</f>
        <v>Nelson</v>
      </c>
      <c r="B145" s="5" t="str">
        <f>'[1]TOTAL'!B145</f>
        <v>Paschoal</v>
      </c>
      <c r="C145" s="12">
        <f t="shared" si="18"/>
        <v>86</v>
      </c>
      <c r="D145" s="2">
        <f t="shared" si="19"/>
        <v>110</v>
      </c>
      <c r="E145" s="6">
        <f>'[2]INFANTO-JUVENIL'!AK145+'[1]TOTAL'!E145+'[3]FPFM'!AK145+'[4]LITOVALE'!AK145+'[5]REGIONAIS'!AK145</f>
        <v>32</v>
      </c>
      <c r="F145" s="7">
        <f>'[2]INFANTO-JUVENIL'!AL145+'[1]TOTAL'!F145+'[3]FPFM'!AL145+'[4]LITOVALE'!AL145+'[5]REGIONAIS'!AL145</f>
        <v>14</v>
      </c>
      <c r="G145" s="8">
        <f>'[2]INFANTO-JUVENIL'!AM145+'[1]TOTAL'!G145+'[3]FPFM'!AM145+'[4]LITOVALE'!AM145+'[5]REGIONAIS'!AM145</f>
        <v>40</v>
      </c>
      <c r="H145" s="9">
        <f>'[2]INFANTO-JUVENIL'!AN145+'[1]TOTAL'!H145+'[3]FPFM'!AN145+'[4]LITOVALE'!AN145+'[5]REGIONAIS'!AN145</f>
        <v>130</v>
      </c>
      <c r="I145" s="13">
        <f>'[2]INFANTO-JUVENIL'!AO145+'[1]TOTAL'!I145+'[3]FPFM'!AO145+'[4]LITOVALE'!AO145+'[5]REGIONAIS'!AO145</f>
        <v>117</v>
      </c>
      <c r="J145" s="10">
        <f t="shared" si="20"/>
        <v>13</v>
      </c>
      <c r="K145" s="3">
        <f t="shared" si="21"/>
        <v>37.2093023255814</v>
      </c>
      <c r="L145" s="3">
        <f t="shared" si="22"/>
        <v>16.27906976744186</v>
      </c>
      <c r="M145" s="3">
        <f t="shared" si="23"/>
        <v>46.51162790697674</v>
      </c>
      <c r="N145" s="3">
        <f t="shared" si="24"/>
        <v>1.5116279069767442</v>
      </c>
      <c r="O145" s="3">
        <f t="shared" si="25"/>
        <v>1.3604651162790697</v>
      </c>
      <c r="P145" s="3">
        <f t="shared" si="26"/>
        <v>42.63565891472868</v>
      </c>
    </row>
    <row r="146" spans="1:16" ht="12.75">
      <c r="A146" s="5" t="str">
        <f>'[1]TOTAL'!A146</f>
        <v>Patrick</v>
      </c>
      <c r="B146" s="5" t="str">
        <f>'[1]TOTAL'!B146</f>
        <v>Fonseca</v>
      </c>
      <c r="C146" s="12">
        <f t="shared" si="18"/>
        <v>623</v>
      </c>
      <c r="D146" s="2">
        <f t="shared" si="19"/>
        <v>792</v>
      </c>
      <c r="E146" s="6">
        <f>'[2]INFANTO-JUVENIL'!AK146+'[1]TOTAL'!E146+'[3]FPFM'!AK146+'[4]LITOVALE'!AK146+'[5]REGIONAIS'!AK146</f>
        <v>230</v>
      </c>
      <c r="F146" s="7">
        <f>'[2]INFANTO-JUVENIL'!AL146+'[1]TOTAL'!F146+'[3]FPFM'!AL146+'[4]LITOVALE'!AL146+'[5]REGIONAIS'!AL146</f>
        <v>102</v>
      </c>
      <c r="G146" s="8">
        <f>'[2]INFANTO-JUVENIL'!AM146+'[1]TOTAL'!G146+'[3]FPFM'!AM146+'[4]LITOVALE'!AM146+'[5]REGIONAIS'!AM146</f>
        <v>291</v>
      </c>
      <c r="H146" s="9">
        <f>'[2]INFANTO-JUVENIL'!AN146+'[1]TOTAL'!H146+'[3]FPFM'!AN146+'[4]LITOVALE'!AN146+'[5]REGIONAIS'!AN146</f>
        <v>871</v>
      </c>
      <c r="I146" s="13">
        <f>'[2]INFANTO-JUVENIL'!AO146+'[1]TOTAL'!I146+'[3]FPFM'!AO146+'[4]LITOVALE'!AO146+'[5]REGIONAIS'!AO146</f>
        <v>977</v>
      </c>
      <c r="J146" s="10">
        <f t="shared" si="20"/>
        <v>-106</v>
      </c>
      <c r="K146" s="3">
        <f t="shared" si="21"/>
        <v>36.91813804173354</v>
      </c>
      <c r="L146" s="3">
        <f t="shared" si="22"/>
        <v>16.37239165329053</v>
      </c>
      <c r="M146" s="3">
        <f t="shared" si="23"/>
        <v>46.70947030497592</v>
      </c>
      <c r="N146" s="3">
        <f t="shared" si="24"/>
        <v>1.3980738362760834</v>
      </c>
      <c r="O146" s="3">
        <f t="shared" si="25"/>
        <v>1.5682182985553772</v>
      </c>
      <c r="P146" s="3">
        <f t="shared" si="26"/>
        <v>42.375601926163725</v>
      </c>
    </row>
    <row r="147" spans="1:16" ht="12.75">
      <c r="A147" s="5" t="str">
        <f>'[1]TOTAL'!A147</f>
        <v>Paulinho</v>
      </c>
      <c r="B147" s="5" t="str">
        <f>'[1]TOTAL'!B147</f>
        <v>Garcia</v>
      </c>
      <c r="C147" s="12">
        <f t="shared" si="18"/>
        <v>1018</v>
      </c>
      <c r="D147" s="2">
        <f t="shared" si="19"/>
        <v>1647</v>
      </c>
      <c r="E147" s="6">
        <f>'[2]INFANTO-JUVENIL'!AK147+'[1]TOTAL'!E147+'[3]FPFM'!AK147+'[4]LITOVALE'!AK147+'[5]REGIONAIS'!AK147</f>
        <v>492</v>
      </c>
      <c r="F147" s="7">
        <f>'[2]INFANTO-JUVENIL'!AL147+'[1]TOTAL'!F147+'[3]FPFM'!AL147+'[4]LITOVALE'!AL147+'[5]REGIONAIS'!AL147</f>
        <v>171</v>
      </c>
      <c r="G147" s="8">
        <f>'[2]INFANTO-JUVENIL'!AM147+'[1]TOTAL'!G147+'[3]FPFM'!AM147+'[4]LITOVALE'!AM147+'[5]REGIONAIS'!AM147</f>
        <v>355</v>
      </c>
      <c r="H147" s="9">
        <f>'[2]INFANTO-JUVENIL'!AN147+'[1]TOTAL'!H147+'[3]FPFM'!AN147+'[4]LITOVALE'!AN147+'[5]REGIONAIS'!AN147</f>
        <v>3120</v>
      </c>
      <c r="I147" s="13">
        <f>'[2]INFANTO-JUVENIL'!AO147+'[1]TOTAL'!I147+'[3]FPFM'!AO147+'[4]LITOVALE'!AO147+'[5]REGIONAIS'!AO147</f>
        <v>2626</v>
      </c>
      <c r="J147" s="10">
        <f t="shared" si="20"/>
        <v>494</v>
      </c>
      <c r="K147" s="3">
        <f t="shared" si="21"/>
        <v>48.33005893909627</v>
      </c>
      <c r="L147" s="3">
        <f t="shared" si="22"/>
        <v>16.797642436149314</v>
      </c>
      <c r="M147" s="3">
        <f t="shared" si="23"/>
        <v>34.87229862475442</v>
      </c>
      <c r="N147" s="3">
        <f t="shared" si="24"/>
        <v>3.0648330058939095</v>
      </c>
      <c r="O147" s="3">
        <f t="shared" si="25"/>
        <v>2.579567779960707</v>
      </c>
      <c r="P147" s="3">
        <f t="shared" si="26"/>
        <v>53.92927308447937</v>
      </c>
    </row>
    <row r="148" spans="1:16" ht="12.75">
      <c r="A148" s="5" t="str">
        <f>'[1]TOTAL'!A148</f>
        <v>Paulinho</v>
      </c>
      <c r="B148" s="5" t="str">
        <f>'[1]TOTAL'!B148</f>
        <v>Antunes</v>
      </c>
      <c r="C148" s="12">
        <f t="shared" si="18"/>
        <v>339</v>
      </c>
      <c r="D148" s="2">
        <f t="shared" si="19"/>
        <v>534</v>
      </c>
      <c r="E148" s="6">
        <f>'[2]INFANTO-JUVENIL'!AK148+'[1]TOTAL'!E148+'[3]FPFM'!AK148+'[4]LITOVALE'!AK148+'[5]REGIONAIS'!AK148</f>
        <v>164</v>
      </c>
      <c r="F148" s="7">
        <f>'[2]INFANTO-JUVENIL'!AL148+'[1]TOTAL'!F148+'[3]FPFM'!AL148+'[4]LITOVALE'!AL148+'[5]REGIONAIS'!AL148</f>
        <v>42</v>
      </c>
      <c r="G148" s="8">
        <f>'[2]INFANTO-JUVENIL'!AM148+'[1]TOTAL'!G148+'[3]FPFM'!AM148+'[4]LITOVALE'!AM148+'[5]REGIONAIS'!AM148</f>
        <v>133</v>
      </c>
      <c r="H148" s="9">
        <f>'[2]INFANTO-JUVENIL'!AN148+'[1]TOTAL'!H148+'[3]FPFM'!AN148+'[4]LITOVALE'!AN148+'[5]REGIONAIS'!AN148</f>
        <v>654</v>
      </c>
      <c r="I148" s="13">
        <f>'[2]INFANTO-JUVENIL'!AO148+'[1]TOTAL'!I148+'[3]FPFM'!AO148+'[4]LITOVALE'!AO148+'[5]REGIONAIS'!AO148</f>
        <v>644</v>
      </c>
      <c r="J148" s="10">
        <f t="shared" si="20"/>
        <v>10</v>
      </c>
      <c r="K148" s="3">
        <f t="shared" si="21"/>
        <v>48.37758112094395</v>
      </c>
      <c r="L148" s="3">
        <f t="shared" si="22"/>
        <v>12.389380530973451</v>
      </c>
      <c r="M148" s="3">
        <f t="shared" si="23"/>
        <v>39.233038348082594</v>
      </c>
      <c r="N148" s="3">
        <f t="shared" si="24"/>
        <v>1.9292035398230087</v>
      </c>
      <c r="O148" s="3">
        <f t="shared" si="25"/>
        <v>1.8997050147492625</v>
      </c>
      <c r="P148" s="3">
        <f t="shared" si="26"/>
        <v>52.50737463126843</v>
      </c>
    </row>
    <row r="149" spans="1:16" ht="12.75">
      <c r="A149" s="5" t="str">
        <f>'[1]TOTAL'!A149</f>
        <v>Paulo</v>
      </c>
      <c r="B149" s="5" t="str">
        <f>'[1]TOTAL'!B149</f>
        <v>di Deus</v>
      </c>
      <c r="C149" s="12">
        <f t="shared" si="18"/>
        <v>82</v>
      </c>
      <c r="D149" s="2">
        <f t="shared" si="19"/>
        <v>114</v>
      </c>
      <c r="E149" s="6">
        <f>'[2]INFANTO-JUVENIL'!AK149+'[1]TOTAL'!E149+'[3]FPFM'!AK149+'[4]LITOVALE'!AK149+'[5]REGIONAIS'!AK149</f>
        <v>30</v>
      </c>
      <c r="F149" s="7">
        <f>'[2]INFANTO-JUVENIL'!AL149+'[1]TOTAL'!F149+'[3]FPFM'!AL149+'[4]LITOVALE'!AL149+'[5]REGIONAIS'!AL149</f>
        <v>24</v>
      </c>
      <c r="G149" s="8">
        <f>'[2]INFANTO-JUVENIL'!AM149+'[1]TOTAL'!G149+'[3]FPFM'!AM149+'[4]LITOVALE'!AM149+'[5]REGIONAIS'!AM149</f>
        <v>28</v>
      </c>
      <c r="H149" s="9">
        <f>'[2]INFANTO-JUVENIL'!AN149+'[1]TOTAL'!H149+'[3]FPFM'!AN149+'[4]LITOVALE'!AN149+'[5]REGIONAIS'!AN149</f>
        <v>91</v>
      </c>
      <c r="I149" s="13">
        <f>'[2]INFANTO-JUVENIL'!AO149+'[1]TOTAL'!I149+'[3]FPFM'!AO149+'[4]LITOVALE'!AO149+'[5]REGIONAIS'!AO149</f>
        <v>108</v>
      </c>
      <c r="J149" s="10">
        <f t="shared" si="20"/>
        <v>-17</v>
      </c>
      <c r="K149" s="3">
        <f t="shared" si="21"/>
        <v>36.58536585365854</v>
      </c>
      <c r="L149" s="3">
        <f t="shared" si="22"/>
        <v>29.268292682926827</v>
      </c>
      <c r="M149" s="3">
        <f t="shared" si="23"/>
        <v>34.146341463414636</v>
      </c>
      <c r="N149" s="3">
        <f t="shared" si="24"/>
        <v>1.1097560975609757</v>
      </c>
      <c r="O149" s="3">
        <f t="shared" si="25"/>
        <v>1.3170731707317074</v>
      </c>
      <c r="P149" s="3">
        <f t="shared" si="26"/>
        <v>46.34146341463415</v>
      </c>
    </row>
    <row r="150" spans="1:16" ht="12.75">
      <c r="A150" s="5" t="str">
        <f>'[1]TOTAL'!A150</f>
        <v>Pedro</v>
      </c>
      <c r="B150" s="5" t="str">
        <f>'[1]TOTAL'!B150</f>
        <v>Castro</v>
      </c>
      <c r="C150" s="12">
        <f t="shared" si="18"/>
        <v>1</v>
      </c>
      <c r="D150" s="2">
        <f t="shared" si="19"/>
        <v>0</v>
      </c>
      <c r="E150" s="6">
        <f>'[2]INFANTO-JUVENIL'!AK150+'[1]TOTAL'!E150+'[3]FPFM'!AK150+'[4]LITOVALE'!AK150+'[5]REGIONAIS'!AK150</f>
        <v>0</v>
      </c>
      <c r="F150" s="7">
        <f>'[2]INFANTO-JUVENIL'!AL150+'[1]TOTAL'!F150+'[3]FPFM'!AL150+'[4]LITOVALE'!AL150+'[5]REGIONAIS'!AL150</f>
        <v>0</v>
      </c>
      <c r="G150" s="8">
        <f>'[2]INFANTO-JUVENIL'!AM150+'[1]TOTAL'!G150+'[3]FPFM'!AM150+'[4]LITOVALE'!AM150+'[5]REGIONAIS'!AM150</f>
        <v>1</v>
      </c>
      <c r="H150" s="9">
        <f>'[2]INFANTO-JUVENIL'!AN150+'[1]TOTAL'!H150+'[3]FPFM'!AN150+'[4]LITOVALE'!AN150+'[5]REGIONAIS'!AN150</f>
        <v>0</v>
      </c>
      <c r="I150" s="13">
        <f>'[2]INFANTO-JUVENIL'!AO150+'[1]TOTAL'!I150+'[3]FPFM'!AO150+'[4]LITOVALE'!AO150+'[5]REGIONAIS'!AO150</f>
        <v>3</v>
      </c>
      <c r="J150" s="10">
        <f t="shared" si="20"/>
        <v>-3</v>
      </c>
      <c r="K150" s="3">
        <f t="shared" si="21"/>
        <v>0</v>
      </c>
      <c r="L150" s="3">
        <f t="shared" si="22"/>
        <v>0</v>
      </c>
      <c r="M150" s="3">
        <f t="shared" si="23"/>
        <v>100</v>
      </c>
      <c r="N150" s="3">
        <f t="shared" si="24"/>
        <v>0</v>
      </c>
      <c r="O150" s="3">
        <f t="shared" si="25"/>
        <v>3</v>
      </c>
      <c r="P150" s="3">
        <f t="shared" si="26"/>
        <v>0</v>
      </c>
    </row>
    <row r="151" spans="1:16" ht="12.75">
      <c r="A151" s="5" t="str">
        <f>'[1]TOTAL'!A151</f>
        <v>Pedro</v>
      </c>
      <c r="B151" s="5" t="str">
        <f>'[1]TOTAL'!B151</f>
        <v>Nícolas</v>
      </c>
      <c r="C151" s="12">
        <f t="shared" si="18"/>
        <v>691</v>
      </c>
      <c r="D151" s="2">
        <f t="shared" si="19"/>
        <v>1252</v>
      </c>
      <c r="E151" s="6">
        <f>'[2]INFANTO-JUVENIL'!AK151+'[1]TOTAL'!E151+'[3]FPFM'!AK151+'[4]LITOVALE'!AK151+'[5]REGIONAIS'!AK151</f>
        <v>383</v>
      </c>
      <c r="F151" s="7">
        <f>'[2]INFANTO-JUVENIL'!AL151+'[1]TOTAL'!F151+'[3]FPFM'!AL151+'[4]LITOVALE'!AL151+'[5]REGIONAIS'!AL151</f>
        <v>103</v>
      </c>
      <c r="G151" s="8">
        <f>'[2]INFANTO-JUVENIL'!AM151+'[1]TOTAL'!G151+'[3]FPFM'!AM151+'[4]LITOVALE'!AM151+'[5]REGIONAIS'!AM151</f>
        <v>205</v>
      </c>
      <c r="H151" s="9">
        <f>'[2]INFANTO-JUVENIL'!AN151+'[1]TOTAL'!H151+'[3]FPFM'!AN151+'[4]LITOVALE'!AN151+'[5]REGIONAIS'!AN151</f>
        <v>2404</v>
      </c>
      <c r="I151" s="13">
        <f>'[2]INFANTO-JUVENIL'!AO151+'[1]TOTAL'!I151+'[3]FPFM'!AO151+'[4]LITOVALE'!AO151+'[5]REGIONAIS'!AO151</f>
        <v>1933</v>
      </c>
      <c r="J151" s="10">
        <f t="shared" si="20"/>
        <v>471</v>
      </c>
      <c r="K151" s="3">
        <f t="shared" si="21"/>
        <v>55.42691751085383</v>
      </c>
      <c r="L151" s="3">
        <f t="shared" si="22"/>
        <v>14.905933429811865</v>
      </c>
      <c r="M151" s="3">
        <f t="shared" si="23"/>
        <v>29.667149059334296</v>
      </c>
      <c r="N151" s="3">
        <f t="shared" si="24"/>
        <v>3.479015918958032</v>
      </c>
      <c r="O151" s="3">
        <f t="shared" si="25"/>
        <v>2.79739507959479</v>
      </c>
      <c r="P151" s="3">
        <f t="shared" si="26"/>
        <v>60.39556198745779</v>
      </c>
    </row>
    <row r="152" spans="1:16" ht="12.75">
      <c r="A152" s="5" t="str">
        <f>'[1]TOTAL'!A152</f>
        <v>Pedro</v>
      </c>
      <c r="B152" s="5" t="str">
        <f>'[1]TOTAL'!B152</f>
        <v>Ivo</v>
      </c>
      <c r="C152" s="12">
        <f t="shared" si="18"/>
        <v>16</v>
      </c>
      <c r="D152" s="2">
        <f t="shared" si="19"/>
        <v>4</v>
      </c>
      <c r="E152" s="6">
        <f>'[2]INFANTO-JUVENIL'!AK152+'[1]TOTAL'!E152+'[3]FPFM'!AK152+'[4]LITOVALE'!AK152+'[5]REGIONAIS'!AK152</f>
        <v>1</v>
      </c>
      <c r="F152" s="7">
        <f>'[2]INFANTO-JUVENIL'!AL152+'[1]TOTAL'!F152+'[3]FPFM'!AL152+'[4]LITOVALE'!AL152+'[5]REGIONAIS'!AL152</f>
        <v>1</v>
      </c>
      <c r="G152" s="8">
        <f>'[2]INFANTO-JUVENIL'!AM152+'[1]TOTAL'!G152+'[3]FPFM'!AM152+'[4]LITOVALE'!AM152+'[5]REGIONAIS'!AM152</f>
        <v>14</v>
      </c>
      <c r="H152" s="9">
        <f>'[2]INFANTO-JUVENIL'!AN152+'[1]TOTAL'!H152+'[3]FPFM'!AN152+'[4]LITOVALE'!AN152+'[5]REGIONAIS'!AN152</f>
        <v>6</v>
      </c>
      <c r="I152" s="13">
        <f>'[2]INFANTO-JUVENIL'!AO152+'[1]TOTAL'!I152+'[3]FPFM'!AO152+'[4]LITOVALE'!AO152+'[5]REGIONAIS'!AO152</f>
        <v>38</v>
      </c>
      <c r="J152" s="10">
        <f t="shared" si="20"/>
        <v>-32</v>
      </c>
      <c r="K152" s="3">
        <f t="shared" si="21"/>
        <v>6.25</v>
      </c>
      <c r="L152" s="3">
        <f t="shared" si="22"/>
        <v>6.25</v>
      </c>
      <c r="M152" s="3">
        <f t="shared" si="23"/>
        <v>87.5</v>
      </c>
      <c r="N152" s="3">
        <f t="shared" si="24"/>
        <v>0.375</v>
      </c>
      <c r="O152" s="3">
        <f t="shared" si="25"/>
        <v>2.375</v>
      </c>
      <c r="P152" s="3">
        <f t="shared" si="26"/>
        <v>8.333333333333332</v>
      </c>
    </row>
    <row r="153" spans="1:16" ht="12.75">
      <c r="A153" s="5" t="str">
        <f>'[1]TOTAL'!A153</f>
        <v>Rafael</v>
      </c>
      <c r="B153" s="5" t="str">
        <f>'[1]TOTAL'!B153</f>
        <v>Rangel</v>
      </c>
      <c r="C153" s="12">
        <f t="shared" si="18"/>
        <v>5</v>
      </c>
      <c r="D153" s="2">
        <f t="shared" si="19"/>
        <v>2</v>
      </c>
      <c r="E153" s="6">
        <f>'[2]INFANTO-JUVENIL'!AK153+'[1]TOTAL'!E153+'[3]FPFM'!AK153+'[4]LITOVALE'!AK153+'[5]REGIONAIS'!AK153</f>
        <v>0</v>
      </c>
      <c r="F153" s="7">
        <f>'[2]INFANTO-JUVENIL'!AL153+'[1]TOTAL'!F153+'[3]FPFM'!AL153+'[4]LITOVALE'!AL153+'[5]REGIONAIS'!AL153</f>
        <v>2</v>
      </c>
      <c r="G153" s="8">
        <f>'[2]INFANTO-JUVENIL'!AM153+'[1]TOTAL'!G153+'[3]FPFM'!AM153+'[4]LITOVALE'!AM153+'[5]REGIONAIS'!AM153</f>
        <v>3</v>
      </c>
      <c r="H153" s="9">
        <f>'[2]INFANTO-JUVENIL'!AN153+'[1]TOTAL'!H153+'[3]FPFM'!AN153+'[4]LITOVALE'!AN153+'[5]REGIONAIS'!AN153</f>
        <v>2</v>
      </c>
      <c r="I153" s="13">
        <f>'[2]INFANTO-JUVENIL'!AO153+'[1]TOTAL'!I153+'[3]FPFM'!AO153+'[4]LITOVALE'!AO153+'[5]REGIONAIS'!AO153</f>
        <v>10</v>
      </c>
      <c r="J153" s="10">
        <f t="shared" si="20"/>
        <v>-8</v>
      </c>
      <c r="K153" s="3">
        <f t="shared" si="21"/>
        <v>0</v>
      </c>
      <c r="L153" s="3">
        <f t="shared" si="22"/>
        <v>40</v>
      </c>
      <c r="M153" s="3">
        <f t="shared" si="23"/>
        <v>60</v>
      </c>
      <c r="N153" s="3">
        <f t="shared" si="24"/>
        <v>0.4</v>
      </c>
      <c r="O153" s="3">
        <f t="shared" si="25"/>
        <v>2</v>
      </c>
      <c r="P153" s="3">
        <f t="shared" si="26"/>
        <v>13.333333333333334</v>
      </c>
    </row>
    <row r="154" spans="1:16" ht="12.75">
      <c r="A154" s="5" t="str">
        <f>'[1]TOTAL'!A154</f>
        <v>Ralph</v>
      </c>
      <c r="B154" s="5" t="str">
        <f>'[1]TOTAL'!B154</f>
        <v>Solera</v>
      </c>
      <c r="C154" s="12">
        <f t="shared" si="18"/>
        <v>2258</v>
      </c>
      <c r="D154" s="2">
        <f t="shared" si="19"/>
        <v>4425</v>
      </c>
      <c r="E154" s="6">
        <f>'[2]INFANTO-JUVENIL'!AK154+'[1]TOTAL'!E154+'[3]FPFM'!AK154+'[4]LITOVALE'!AK154+'[5]REGIONAIS'!AK154</f>
        <v>1359</v>
      </c>
      <c r="F154" s="7">
        <f>'[2]INFANTO-JUVENIL'!AL154+'[1]TOTAL'!F154+'[3]FPFM'!AL154+'[4]LITOVALE'!AL154+'[5]REGIONAIS'!AL154</f>
        <v>348</v>
      </c>
      <c r="G154" s="8">
        <f>'[2]INFANTO-JUVENIL'!AM154+'[1]TOTAL'!G154+'[3]FPFM'!AM154+'[4]LITOVALE'!AM154+'[5]REGIONAIS'!AM154</f>
        <v>551</v>
      </c>
      <c r="H154" s="9">
        <f>'[2]INFANTO-JUVENIL'!AN154+'[1]TOTAL'!H154+'[3]FPFM'!AN154+'[4]LITOVALE'!AN154+'[5]REGIONAIS'!AN154</f>
        <v>5957</v>
      </c>
      <c r="I154" s="13">
        <f>'[2]INFANTO-JUVENIL'!AO154+'[1]TOTAL'!I154+'[3]FPFM'!AO154+'[4]LITOVALE'!AO154+'[5]REGIONAIS'!AO154</f>
        <v>3641</v>
      </c>
      <c r="J154" s="10">
        <f t="shared" si="20"/>
        <v>2316</v>
      </c>
      <c r="K154" s="3">
        <f t="shared" si="21"/>
        <v>60.18600531443755</v>
      </c>
      <c r="L154" s="3">
        <f t="shared" si="22"/>
        <v>15.411868910540303</v>
      </c>
      <c r="M154" s="3">
        <f t="shared" si="23"/>
        <v>24.402125775022142</v>
      </c>
      <c r="N154" s="3">
        <f t="shared" si="24"/>
        <v>2.6381753764393268</v>
      </c>
      <c r="O154" s="3">
        <f t="shared" si="25"/>
        <v>1.612488928255093</v>
      </c>
      <c r="P154" s="3">
        <f t="shared" si="26"/>
        <v>65.32329495128432</v>
      </c>
    </row>
    <row r="155" spans="1:16" ht="12.75">
      <c r="A155" s="5" t="str">
        <f>'[1]TOTAL'!A155</f>
        <v>Raoni</v>
      </c>
      <c r="B155" s="5" t="str">
        <f>'[1]TOTAL'!B155</f>
        <v>Fernandes</v>
      </c>
      <c r="C155" s="12">
        <f t="shared" si="18"/>
        <v>146</v>
      </c>
      <c r="D155" s="2">
        <f t="shared" si="19"/>
        <v>182</v>
      </c>
      <c r="E155" s="6">
        <f>'[2]INFANTO-JUVENIL'!AK155+'[1]TOTAL'!E155+'[3]FPFM'!AK155+'[4]LITOVALE'!AK155+'[5]REGIONAIS'!AK155</f>
        <v>47</v>
      </c>
      <c r="F155" s="7">
        <f>'[2]INFANTO-JUVENIL'!AL155+'[1]TOTAL'!F155+'[3]FPFM'!AL155+'[4]LITOVALE'!AL155+'[5]REGIONAIS'!AL155</f>
        <v>41</v>
      </c>
      <c r="G155" s="8">
        <f>'[2]INFANTO-JUVENIL'!AM155+'[1]TOTAL'!G155+'[3]FPFM'!AM155+'[4]LITOVALE'!AM155+'[5]REGIONAIS'!AM155</f>
        <v>58</v>
      </c>
      <c r="H155" s="9">
        <f>'[2]INFANTO-JUVENIL'!AN155+'[1]TOTAL'!H155+'[3]FPFM'!AN155+'[4]LITOVALE'!AN155+'[5]REGIONAIS'!AN155</f>
        <v>173</v>
      </c>
      <c r="I155" s="13">
        <f>'[2]INFANTO-JUVENIL'!AO155+'[1]TOTAL'!I155+'[3]FPFM'!AO155+'[4]LITOVALE'!AO155+'[5]REGIONAIS'!AO155</f>
        <v>190</v>
      </c>
      <c r="J155" s="10">
        <f t="shared" si="20"/>
        <v>-17</v>
      </c>
      <c r="K155" s="3">
        <f t="shared" si="21"/>
        <v>32.19178082191781</v>
      </c>
      <c r="L155" s="3">
        <f t="shared" si="22"/>
        <v>28.08219178082192</v>
      </c>
      <c r="M155" s="3">
        <f t="shared" si="23"/>
        <v>39.726027397260275</v>
      </c>
      <c r="N155" s="3">
        <f t="shared" si="24"/>
        <v>1.1849315068493151</v>
      </c>
      <c r="O155" s="3">
        <f t="shared" si="25"/>
        <v>1.3013698630136987</v>
      </c>
      <c r="P155" s="3">
        <f t="shared" si="26"/>
        <v>41.55251141552511</v>
      </c>
    </row>
    <row r="156" spans="1:16" ht="12.75">
      <c r="A156" s="5" t="str">
        <f>'[1]TOTAL'!A156</f>
        <v>Renan</v>
      </c>
      <c r="B156" s="5" t="str">
        <f>'[1]TOTAL'!B156</f>
        <v>Rossi</v>
      </c>
      <c r="C156" s="12">
        <f t="shared" si="18"/>
        <v>33</v>
      </c>
      <c r="D156" s="2">
        <f t="shared" si="19"/>
        <v>26</v>
      </c>
      <c r="E156" s="6">
        <f>'[2]INFANTO-JUVENIL'!AK156+'[1]TOTAL'!E156+'[3]FPFM'!AK156+'[4]LITOVALE'!AK156+'[5]REGIONAIS'!AK156</f>
        <v>7</v>
      </c>
      <c r="F156" s="7">
        <f>'[2]INFANTO-JUVENIL'!AL156+'[1]TOTAL'!F156+'[3]FPFM'!AL156+'[4]LITOVALE'!AL156+'[5]REGIONAIS'!AL156</f>
        <v>5</v>
      </c>
      <c r="G156" s="8">
        <f>'[2]INFANTO-JUVENIL'!AM156+'[1]TOTAL'!G156+'[3]FPFM'!AM156+'[4]LITOVALE'!AM156+'[5]REGIONAIS'!AM156</f>
        <v>21</v>
      </c>
      <c r="H156" s="9">
        <f>'[2]INFANTO-JUVENIL'!AN156+'[1]TOTAL'!H156+'[3]FPFM'!AN156+'[4]LITOVALE'!AN156+'[5]REGIONAIS'!AN156</f>
        <v>15</v>
      </c>
      <c r="I156" s="13">
        <f>'[2]INFANTO-JUVENIL'!AO156+'[1]TOTAL'!I156+'[3]FPFM'!AO156+'[4]LITOVALE'!AO156+'[5]REGIONAIS'!AO156</f>
        <v>51</v>
      </c>
      <c r="J156" s="10">
        <f t="shared" si="20"/>
        <v>-36</v>
      </c>
      <c r="K156" s="3">
        <f t="shared" si="21"/>
        <v>21.21212121212121</v>
      </c>
      <c r="L156" s="3">
        <f t="shared" si="22"/>
        <v>15.151515151515152</v>
      </c>
      <c r="M156" s="3">
        <f t="shared" si="23"/>
        <v>63.63636363636363</v>
      </c>
      <c r="N156" s="3">
        <f t="shared" si="24"/>
        <v>0.45454545454545453</v>
      </c>
      <c r="O156" s="3">
        <f t="shared" si="25"/>
        <v>1.5454545454545454</v>
      </c>
      <c r="P156" s="3">
        <f t="shared" si="26"/>
        <v>26.262626262626267</v>
      </c>
    </row>
    <row r="157" spans="1:16" ht="12.75">
      <c r="A157" s="5" t="str">
        <f>'[1]TOTAL'!A157</f>
        <v>Renato</v>
      </c>
      <c r="B157" s="5" t="str">
        <f>'[1]TOTAL'!B157</f>
        <v>Campos</v>
      </c>
      <c r="C157" s="12">
        <f t="shared" si="18"/>
        <v>59</v>
      </c>
      <c r="D157" s="2">
        <f t="shared" si="19"/>
        <v>78</v>
      </c>
      <c r="E157" s="6">
        <f>'[2]INFANTO-JUVENIL'!AK157+'[1]TOTAL'!E157+'[3]FPFM'!AK157+'[4]LITOVALE'!AK157+'[5]REGIONAIS'!AK157</f>
        <v>22</v>
      </c>
      <c r="F157" s="7">
        <f>'[2]INFANTO-JUVENIL'!AL157+'[1]TOTAL'!F157+'[3]FPFM'!AL157+'[4]LITOVALE'!AL157+'[5]REGIONAIS'!AL157</f>
        <v>12</v>
      </c>
      <c r="G157" s="8">
        <f>'[2]INFANTO-JUVENIL'!AM157+'[1]TOTAL'!G157+'[3]FPFM'!AM157+'[4]LITOVALE'!AM157+'[5]REGIONAIS'!AM157</f>
        <v>25</v>
      </c>
      <c r="H157" s="9">
        <f>'[2]INFANTO-JUVENIL'!AN157+'[1]TOTAL'!H157+'[3]FPFM'!AN157+'[4]LITOVALE'!AN157+'[5]REGIONAIS'!AN157</f>
        <v>96</v>
      </c>
      <c r="I157" s="13">
        <f>'[2]INFANTO-JUVENIL'!AO157+'[1]TOTAL'!I157+'[3]FPFM'!AO157+'[4]LITOVALE'!AO157+'[5]REGIONAIS'!AO157</f>
        <v>94</v>
      </c>
      <c r="J157" s="10">
        <f t="shared" si="20"/>
        <v>2</v>
      </c>
      <c r="K157" s="3">
        <f t="shared" si="21"/>
        <v>37.28813559322034</v>
      </c>
      <c r="L157" s="3">
        <f t="shared" si="22"/>
        <v>20.33898305084746</v>
      </c>
      <c r="M157" s="3">
        <f t="shared" si="23"/>
        <v>42.3728813559322</v>
      </c>
      <c r="N157" s="3">
        <f t="shared" si="24"/>
        <v>1.6271186440677967</v>
      </c>
      <c r="O157" s="3">
        <f t="shared" si="25"/>
        <v>1.5932203389830508</v>
      </c>
      <c r="P157" s="3">
        <f t="shared" si="26"/>
        <v>44.06779661016949</v>
      </c>
    </row>
    <row r="158" spans="1:16" ht="12.75">
      <c r="A158" s="5" t="str">
        <f>'[1]TOTAL'!A158</f>
        <v>Ricary</v>
      </c>
      <c r="B158" s="5" t="str">
        <f>'[1]TOTAL'!B158</f>
        <v>Ribeiro</v>
      </c>
      <c r="C158" s="12">
        <f t="shared" si="18"/>
        <v>6</v>
      </c>
      <c r="D158" s="2">
        <f t="shared" si="19"/>
        <v>3</v>
      </c>
      <c r="E158" s="6">
        <f>'[2]INFANTO-JUVENIL'!AK158+'[1]TOTAL'!E158+'[3]FPFM'!AK158+'[4]LITOVALE'!AK158+'[5]REGIONAIS'!AK158</f>
        <v>1</v>
      </c>
      <c r="F158" s="7">
        <f>'[2]INFANTO-JUVENIL'!AL158+'[1]TOTAL'!F158+'[3]FPFM'!AL158+'[4]LITOVALE'!AL158+'[5]REGIONAIS'!AL158</f>
        <v>0</v>
      </c>
      <c r="G158" s="8">
        <f>'[2]INFANTO-JUVENIL'!AM158+'[1]TOTAL'!G158+'[3]FPFM'!AM158+'[4]LITOVALE'!AM158+'[5]REGIONAIS'!AM158</f>
        <v>5</v>
      </c>
      <c r="H158" s="9">
        <f>'[2]INFANTO-JUVENIL'!AN158+'[1]TOTAL'!H158+'[3]FPFM'!AN158+'[4]LITOVALE'!AN158+'[5]REGIONAIS'!AN158</f>
        <v>8</v>
      </c>
      <c r="I158" s="13">
        <f>'[2]INFANTO-JUVENIL'!AO158+'[1]TOTAL'!I158+'[3]FPFM'!AO158+'[4]LITOVALE'!AO158+'[5]REGIONAIS'!AO158</f>
        <v>20</v>
      </c>
      <c r="J158" s="10">
        <f t="shared" si="20"/>
        <v>-12</v>
      </c>
      <c r="K158" s="3">
        <f t="shared" si="21"/>
        <v>16.666666666666664</v>
      </c>
      <c r="L158" s="3">
        <f t="shared" si="22"/>
        <v>0</v>
      </c>
      <c r="M158" s="3">
        <f t="shared" si="23"/>
        <v>83.33333333333334</v>
      </c>
      <c r="N158" s="3">
        <f t="shared" si="24"/>
        <v>1.3333333333333333</v>
      </c>
      <c r="O158" s="3">
        <f t="shared" si="25"/>
        <v>3.3333333333333335</v>
      </c>
      <c r="P158" s="3">
        <f t="shared" si="26"/>
        <v>16.666666666666664</v>
      </c>
    </row>
    <row r="159" spans="1:16" ht="12.75">
      <c r="A159" s="5" t="str">
        <f>'[1]TOTAL'!A159</f>
        <v>Robert</v>
      </c>
      <c r="B159" s="5" t="str">
        <f>'[1]TOTAL'!B159</f>
        <v>Santos</v>
      </c>
      <c r="C159" s="12">
        <f t="shared" si="18"/>
        <v>48</v>
      </c>
      <c r="D159" s="2">
        <f t="shared" si="19"/>
        <v>60</v>
      </c>
      <c r="E159" s="6">
        <f>'[2]INFANTO-JUVENIL'!AK159+'[1]TOTAL'!E159+'[3]FPFM'!AK159+'[4]LITOVALE'!AK159+'[5]REGIONAIS'!AK159</f>
        <v>15</v>
      </c>
      <c r="F159" s="7">
        <f>'[2]INFANTO-JUVENIL'!AL159+'[1]TOTAL'!F159+'[3]FPFM'!AL159+'[4]LITOVALE'!AL159+'[5]REGIONAIS'!AL159</f>
        <v>15</v>
      </c>
      <c r="G159" s="8">
        <f>'[2]INFANTO-JUVENIL'!AM159+'[1]TOTAL'!G159+'[3]FPFM'!AM159+'[4]LITOVALE'!AM159+'[5]REGIONAIS'!AM159</f>
        <v>18</v>
      </c>
      <c r="H159" s="9">
        <f>'[2]INFANTO-JUVENIL'!AN159+'[1]TOTAL'!H159+'[3]FPFM'!AN159+'[4]LITOVALE'!AN159+'[5]REGIONAIS'!AN159</f>
        <v>39</v>
      </c>
      <c r="I159" s="13">
        <f>'[2]INFANTO-JUVENIL'!AO159+'[1]TOTAL'!I159+'[3]FPFM'!AO159+'[4]LITOVALE'!AO159+'[5]REGIONAIS'!AO159</f>
        <v>47</v>
      </c>
      <c r="J159" s="10">
        <f t="shared" si="20"/>
        <v>-8</v>
      </c>
      <c r="K159" s="3">
        <f t="shared" si="21"/>
        <v>31.25</v>
      </c>
      <c r="L159" s="3">
        <f t="shared" si="22"/>
        <v>31.25</v>
      </c>
      <c r="M159" s="3">
        <f t="shared" si="23"/>
        <v>37.5</v>
      </c>
      <c r="N159" s="3">
        <f t="shared" si="24"/>
        <v>0.8125</v>
      </c>
      <c r="O159" s="3">
        <f t="shared" si="25"/>
        <v>0.9791666666666666</v>
      </c>
      <c r="P159" s="3">
        <f t="shared" si="26"/>
        <v>41.66666666666667</v>
      </c>
    </row>
    <row r="160" spans="1:16" ht="12.75">
      <c r="A160" s="5" t="str">
        <f>'[1]TOTAL'!A160</f>
        <v>Robson</v>
      </c>
      <c r="B160" s="5" t="str">
        <f>'[1]TOTAL'!B160</f>
        <v>Pinho</v>
      </c>
      <c r="C160" s="12">
        <f t="shared" si="18"/>
        <v>110</v>
      </c>
      <c r="D160" s="2">
        <f t="shared" si="19"/>
        <v>205</v>
      </c>
      <c r="E160" s="6">
        <f>'[2]INFANTO-JUVENIL'!AK160+'[1]TOTAL'!E160+'[3]FPFM'!AK160+'[4]LITOVALE'!AK160+'[5]REGIONAIS'!AK160</f>
        <v>65</v>
      </c>
      <c r="F160" s="7">
        <f>'[2]INFANTO-JUVENIL'!AL160+'[1]TOTAL'!F160+'[3]FPFM'!AL160+'[4]LITOVALE'!AL160+'[5]REGIONAIS'!AL160</f>
        <v>10</v>
      </c>
      <c r="G160" s="8">
        <f>'[2]INFANTO-JUVENIL'!AM160+'[1]TOTAL'!G160+'[3]FPFM'!AM160+'[4]LITOVALE'!AM160+'[5]REGIONAIS'!AM160</f>
        <v>35</v>
      </c>
      <c r="H160" s="9">
        <f>'[2]INFANTO-JUVENIL'!AN160+'[1]TOTAL'!H160+'[3]FPFM'!AN160+'[4]LITOVALE'!AN160+'[5]REGIONAIS'!AN160</f>
        <v>451</v>
      </c>
      <c r="I160" s="13">
        <f>'[2]INFANTO-JUVENIL'!AO160+'[1]TOTAL'!I160+'[3]FPFM'!AO160+'[4]LITOVALE'!AO160+'[5]REGIONAIS'!AO160</f>
        <v>351</v>
      </c>
      <c r="J160" s="10">
        <f t="shared" si="20"/>
        <v>100</v>
      </c>
      <c r="K160" s="3">
        <f t="shared" si="21"/>
        <v>59.09090909090909</v>
      </c>
      <c r="L160" s="3">
        <f t="shared" si="22"/>
        <v>9.090909090909092</v>
      </c>
      <c r="M160" s="3">
        <f t="shared" si="23"/>
        <v>31.818181818181817</v>
      </c>
      <c r="N160" s="3">
        <f t="shared" si="24"/>
        <v>4.1</v>
      </c>
      <c r="O160" s="3">
        <f t="shared" si="25"/>
        <v>3.190909090909091</v>
      </c>
      <c r="P160" s="3">
        <f t="shared" si="26"/>
        <v>62.121212121212125</v>
      </c>
    </row>
    <row r="161" spans="1:16" ht="12.75">
      <c r="A161" s="5" t="str">
        <f>'[1]TOTAL'!A161</f>
        <v>Rodrigo</v>
      </c>
      <c r="B161" s="5" t="str">
        <f>'[1]TOTAL'!B161</f>
        <v>Lobo</v>
      </c>
      <c r="C161" s="12">
        <f t="shared" si="18"/>
        <v>275</v>
      </c>
      <c r="D161" s="2">
        <f t="shared" si="19"/>
        <v>354</v>
      </c>
      <c r="E161" s="6">
        <f>'[2]INFANTO-JUVENIL'!AK161+'[1]TOTAL'!E161+'[3]FPFM'!AK161+'[4]LITOVALE'!AK161+'[5]REGIONAIS'!AK161</f>
        <v>102</v>
      </c>
      <c r="F161" s="7">
        <f>'[2]INFANTO-JUVENIL'!AL161+'[1]TOTAL'!F161+'[3]FPFM'!AL161+'[4]LITOVALE'!AL161+'[5]REGIONAIS'!AL161</f>
        <v>48</v>
      </c>
      <c r="G161" s="8">
        <f>'[2]INFANTO-JUVENIL'!AM161+'[1]TOTAL'!G161+'[3]FPFM'!AM161+'[4]LITOVALE'!AM161+'[5]REGIONAIS'!AM161</f>
        <v>125</v>
      </c>
      <c r="H161" s="9">
        <f>'[2]INFANTO-JUVENIL'!AN161+'[1]TOTAL'!H161+'[3]FPFM'!AN161+'[4]LITOVALE'!AN161+'[5]REGIONAIS'!AN161</f>
        <v>337</v>
      </c>
      <c r="I161" s="13">
        <f>'[2]INFANTO-JUVENIL'!AO161+'[1]TOTAL'!I161+'[3]FPFM'!AO161+'[4]LITOVALE'!AO161+'[5]REGIONAIS'!AO161</f>
        <v>407</v>
      </c>
      <c r="J161" s="10">
        <f t="shared" si="20"/>
        <v>-70</v>
      </c>
      <c r="K161" s="3">
        <f t="shared" si="21"/>
        <v>37.09090909090909</v>
      </c>
      <c r="L161" s="3">
        <f t="shared" si="22"/>
        <v>17.454545454545457</v>
      </c>
      <c r="M161" s="3">
        <f t="shared" si="23"/>
        <v>45.45454545454545</v>
      </c>
      <c r="N161" s="3">
        <f t="shared" si="24"/>
        <v>1.2254545454545454</v>
      </c>
      <c r="O161" s="3">
        <f t="shared" si="25"/>
        <v>1.48</v>
      </c>
      <c r="P161" s="3">
        <f t="shared" si="26"/>
        <v>42.90909090909091</v>
      </c>
    </row>
    <row r="162" spans="1:16" ht="12.75">
      <c r="A162" s="5" t="str">
        <f>'[1]TOTAL'!A162</f>
        <v>Rodrigo</v>
      </c>
      <c r="B162" s="5" t="str">
        <f>'[1]TOTAL'!B162</f>
        <v>Santos</v>
      </c>
      <c r="C162" s="12">
        <f t="shared" si="18"/>
        <v>263</v>
      </c>
      <c r="D162" s="2">
        <f t="shared" si="19"/>
        <v>307</v>
      </c>
      <c r="E162" s="6">
        <f>'[2]INFANTO-JUVENIL'!AK162+'[1]TOTAL'!E162+'[3]FPFM'!AK162+'[4]LITOVALE'!AK162+'[5]REGIONAIS'!AK162</f>
        <v>89</v>
      </c>
      <c r="F162" s="7">
        <f>'[2]INFANTO-JUVENIL'!AL162+'[1]TOTAL'!F162+'[3]FPFM'!AL162+'[4]LITOVALE'!AL162+'[5]REGIONAIS'!AL162</f>
        <v>40</v>
      </c>
      <c r="G162" s="8">
        <f>'[2]INFANTO-JUVENIL'!AM162+'[1]TOTAL'!G162+'[3]FPFM'!AM162+'[4]LITOVALE'!AM162+'[5]REGIONAIS'!AM162</f>
        <v>134</v>
      </c>
      <c r="H162" s="9">
        <f>'[2]INFANTO-JUVENIL'!AN162+'[1]TOTAL'!H162+'[3]FPFM'!AN162+'[4]LITOVALE'!AN162+'[5]REGIONAIS'!AN162</f>
        <v>323</v>
      </c>
      <c r="I162" s="13">
        <f>'[2]INFANTO-JUVENIL'!AO162+'[1]TOTAL'!I162+'[3]FPFM'!AO162+'[4]LITOVALE'!AO162+'[5]REGIONAIS'!AO162</f>
        <v>463</v>
      </c>
      <c r="J162" s="10">
        <f t="shared" si="20"/>
        <v>-140</v>
      </c>
      <c r="K162" s="3">
        <f t="shared" si="21"/>
        <v>33.840304182509506</v>
      </c>
      <c r="L162" s="3">
        <f t="shared" si="22"/>
        <v>15.209125475285171</v>
      </c>
      <c r="M162" s="3">
        <f t="shared" si="23"/>
        <v>50.950570342205324</v>
      </c>
      <c r="N162" s="3">
        <f t="shared" si="24"/>
        <v>1.2281368821292775</v>
      </c>
      <c r="O162" s="3">
        <f t="shared" si="25"/>
        <v>1.7604562737642586</v>
      </c>
      <c r="P162" s="3">
        <f t="shared" si="26"/>
        <v>38.91001267427123</v>
      </c>
    </row>
    <row r="163" spans="1:16" ht="12.75">
      <c r="A163" s="5" t="str">
        <f>'[1]TOTAL'!A163</f>
        <v>Rônald</v>
      </c>
      <c r="B163" s="5" t="str">
        <f>'[1]TOTAL'!B163</f>
        <v>Oliveira</v>
      </c>
      <c r="C163" s="12">
        <f t="shared" si="18"/>
        <v>25</v>
      </c>
      <c r="D163" s="2">
        <f t="shared" si="19"/>
        <v>28</v>
      </c>
      <c r="E163" s="6">
        <f>'[2]INFANTO-JUVENIL'!AK163+'[1]TOTAL'!E163+'[3]FPFM'!AK163+'[4]LITOVALE'!AK163+'[5]REGIONAIS'!AK163</f>
        <v>8</v>
      </c>
      <c r="F163" s="7">
        <f>'[2]INFANTO-JUVENIL'!AL163+'[1]TOTAL'!F163+'[3]FPFM'!AL163+'[4]LITOVALE'!AL163+'[5]REGIONAIS'!AL163</f>
        <v>4</v>
      </c>
      <c r="G163" s="8">
        <f>'[2]INFANTO-JUVENIL'!AM163+'[1]TOTAL'!G163+'[3]FPFM'!AM163+'[4]LITOVALE'!AM163+'[5]REGIONAIS'!AM163</f>
        <v>13</v>
      </c>
      <c r="H163" s="9">
        <f>'[2]INFANTO-JUVENIL'!AN163+'[1]TOTAL'!H163+'[3]FPFM'!AN163+'[4]LITOVALE'!AN163+'[5]REGIONAIS'!AN163</f>
        <v>25</v>
      </c>
      <c r="I163" s="13">
        <f>'[2]INFANTO-JUVENIL'!AO163+'[1]TOTAL'!I163+'[3]FPFM'!AO163+'[4]LITOVALE'!AO163+'[5]REGIONAIS'!AO163</f>
        <v>38</v>
      </c>
      <c r="J163" s="10">
        <f t="shared" si="20"/>
        <v>-13</v>
      </c>
      <c r="K163" s="3">
        <f t="shared" si="21"/>
        <v>32</v>
      </c>
      <c r="L163" s="3">
        <f t="shared" si="22"/>
        <v>16</v>
      </c>
      <c r="M163" s="3">
        <f t="shared" si="23"/>
        <v>52</v>
      </c>
      <c r="N163" s="3">
        <f t="shared" si="24"/>
        <v>1</v>
      </c>
      <c r="O163" s="3">
        <f t="shared" si="25"/>
        <v>1.52</v>
      </c>
      <c r="P163" s="3">
        <f t="shared" si="26"/>
        <v>37.333333333333336</v>
      </c>
    </row>
    <row r="164" spans="1:16" ht="12.75">
      <c r="A164" s="5" t="str">
        <f>'[1]TOTAL'!A164</f>
        <v>Saulo</v>
      </c>
      <c r="B164" s="5" t="str">
        <f>'[1]TOTAL'!B164</f>
        <v>Frade</v>
      </c>
      <c r="C164" s="12">
        <f t="shared" si="18"/>
        <v>21</v>
      </c>
      <c r="D164" s="2">
        <f t="shared" si="19"/>
        <v>32</v>
      </c>
      <c r="E164" s="6">
        <f>'[2]INFANTO-JUVENIL'!AK164+'[1]TOTAL'!E164+'[3]FPFM'!AK164+'[4]LITOVALE'!AK164+'[5]REGIONAIS'!AK164</f>
        <v>10</v>
      </c>
      <c r="F164" s="7">
        <f>'[2]INFANTO-JUVENIL'!AL164+'[1]TOTAL'!F164+'[3]FPFM'!AL164+'[4]LITOVALE'!AL164+'[5]REGIONAIS'!AL164</f>
        <v>2</v>
      </c>
      <c r="G164" s="8">
        <f>'[2]INFANTO-JUVENIL'!AM164+'[1]TOTAL'!G164+'[3]FPFM'!AM164+'[4]LITOVALE'!AM164+'[5]REGIONAIS'!AM164</f>
        <v>9</v>
      </c>
      <c r="H164" s="9">
        <f>'[2]INFANTO-JUVENIL'!AN164+'[1]TOTAL'!H164+'[3]FPFM'!AN164+'[4]LITOVALE'!AN164+'[5]REGIONAIS'!AN164</f>
        <v>34</v>
      </c>
      <c r="I164" s="13">
        <f>'[2]INFANTO-JUVENIL'!AO164+'[1]TOTAL'!I164+'[3]FPFM'!AO164+'[4]LITOVALE'!AO164+'[5]REGIONAIS'!AO164</f>
        <v>29</v>
      </c>
      <c r="J164" s="10">
        <f t="shared" si="20"/>
        <v>5</v>
      </c>
      <c r="K164" s="3">
        <f t="shared" si="21"/>
        <v>47.61904761904761</v>
      </c>
      <c r="L164" s="3">
        <f t="shared" si="22"/>
        <v>9.523809523809524</v>
      </c>
      <c r="M164" s="3">
        <f t="shared" si="23"/>
        <v>42.857142857142854</v>
      </c>
      <c r="N164" s="3">
        <f t="shared" si="24"/>
        <v>1.619047619047619</v>
      </c>
      <c r="O164" s="3">
        <f t="shared" si="25"/>
        <v>1.380952380952381</v>
      </c>
      <c r="P164" s="3">
        <f t="shared" si="26"/>
        <v>50.79365079365079</v>
      </c>
    </row>
    <row r="165" spans="1:16" ht="12.75">
      <c r="A165" s="5" t="str">
        <f>'[1]TOTAL'!A165</f>
        <v>Sergião</v>
      </c>
      <c r="B165" s="5" t="str">
        <f>'[1]TOTAL'!B165</f>
        <v>Silva</v>
      </c>
      <c r="C165" s="12">
        <f t="shared" si="18"/>
        <v>6</v>
      </c>
      <c r="D165" s="2">
        <f t="shared" si="19"/>
        <v>6</v>
      </c>
      <c r="E165" s="6">
        <f>'[2]INFANTO-JUVENIL'!AK165+'[1]TOTAL'!E165+'[3]FPFM'!AK165+'[4]LITOVALE'!AK165+'[5]REGIONAIS'!AK165</f>
        <v>2</v>
      </c>
      <c r="F165" s="7">
        <f>'[2]INFANTO-JUVENIL'!AL165+'[1]TOTAL'!F165+'[3]FPFM'!AL165+'[4]LITOVALE'!AL165+'[5]REGIONAIS'!AL165</f>
        <v>0</v>
      </c>
      <c r="G165" s="8">
        <f>'[2]INFANTO-JUVENIL'!AM165+'[1]TOTAL'!G165+'[3]FPFM'!AM165+'[4]LITOVALE'!AM165+'[5]REGIONAIS'!AM165</f>
        <v>4</v>
      </c>
      <c r="H165" s="9">
        <f>'[2]INFANTO-JUVENIL'!AN165+'[1]TOTAL'!H165+'[3]FPFM'!AN165+'[4]LITOVALE'!AN165+'[5]REGIONAIS'!AN165</f>
        <v>14</v>
      </c>
      <c r="I165" s="13">
        <f>'[2]INFANTO-JUVENIL'!AO165+'[1]TOTAL'!I165+'[3]FPFM'!AO165+'[4]LITOVALE'!AO165+'[5]REGIONAIS'!AO165</f>
        <v>20</v>
      </c>
      <c r="J165" s="10">
        <f t="shared" si="20"/>
        <v>-6</v>
      </c>
      <c r="K165" s="3">
        <f t="shared" si="21"/>
        <v>33.33333333333333</v>
      </c>
      <c r="L165" s="3">
        <f t="shared" si="22"/>
        <v>0</v>
      </c>
      <c r="M165" s="3">
        <f t="shared" si="23"/>
        <v>66.66666666666666</v>
      </c>
      <c r="N165" s="3">
        <f t="shared" si="24"/>
        <v>2.3333333333333335</v>
      </c>
      <c r="O165" s="3">
        <f t="shared" si="25"/>
        <v>3.3333333333333335</v>
      </c>
      <c r="P165" s="3">
        <f t="shared" si="26"/>
        <v>33.33333333333333</v>
      </c>
    </row>
    <row r="166" spans="1:16" ht="12.75">
      <c r="A166" s="5" t="str">
        <f>'[1]TOTAL'!A166</f>
        <v>Serginho</v>
      </c>
      <c r="B166" s="5" t="str">
        <f>'[1]TOTAL'!B166</f>
        <v>Silva</v>
      </c>
      <c r="C166" s="12">
        <f t="shared" si="18"/>
        <v>6</v>
      </c>
      <c r="D166" s="2">
        <f t="shared" si="19"/>
        <v>6</v>
      </c>
      <c r="E166" s="6">
        <f>'[2]INFANTO-JUVENIL'!AK166+'[1]TOTAL'!E166+'[3]FPFM'!AK166+'[4]LITOVALE'!AK166+'[5]REGIONAIS'!AK166</f>
        <v>2</v>
      </c>
      <c r="F166" s="7">
        <f>'[2]INFANTO-JUVENIL'!AL166+'[1]TOTAL'!F166+'[3]FPFM'!AL166+'[4]LITOVALE'!AL166+'[5]REGIONAIS'!AL166</f>
        <v>0</v>
      </c>
      <c r="G166" s="8">
        <f>'[2]INFANTO-JUVENIL'!AM166+'[1]TOTAL'!G166+'[3]FPFM'!AM166+'[4]LITOVALE'!AM166+'[5]REGIONAIS'!AM166</f>
        <v>4</v>
      </c>
      <c r="H166" s="9">
        <f>'[2]INFANTO-JUVENIL'!AN166+'[1]TOTAL'!H166+'[3]FPFM'!AN166+'[4]LITOVALE'!AN166+'[5]REGIONAIS'!AN166</f>
        <v>15</v>
      </c>
      <c r="I166" s="13">
        <f>'[2]INFANTO-JUVENIL'!AO166+'[1]TOTAL'!I166+'[3]FPFM'!AO166+'[4]LITOVALE'!AO166+'[5]REGIONAIS'!AO166</f>
        <v>16</v>
      </c>
      <c r="J166" s="10">
        <f t="shared" si="20"/>
        <v>-1</v>
      </c>
      <c r="K166" s="3">
        <f t="shared" si="21"/>
        <v>33.33333333333333</v>
      </c>
      <c r="L166" s="3">
        <f t="shared" si="22"/>
        <v>0</v>
      </c>
      <c r="M166" s="3">
        <f t="shared" si="23"/>
        <v>66.66666666666666</v>
      </c>
      <c r="N166" s="3">
        <f t="shared" si="24"/>
        <v>2.5</v>
      </c>
      <c r="O166" s="3">
        <f t="shared" si="25"/>
        <v>2.6666666666666665</v>
      </c>
      <c r="P166" s="3">
        <f t="shared" si="26"/>
        <v>33.33333333333333</v>
      </c>
    </row>
    <row r="167" spans="1:16" ht="12.75">
      <c r="A167" s="5" t="str">
        <f>'[1]TOTAL'!A167</f>
        <v>Sérgio</v>
      </c>
      <c r="B167" s="5" t="str">
        <f>'[1]TOTAL'!B167</f>
        <v>Godoy</v>
      </c>
      <c r="C167" s="12">
        <f t="shared" si="18"/>
        <v>116</v>
      </c>
      <c r="D167" s="2">
        <f t="shared" si="19"/>
        <v>84</v>
      </c>
      <c r="E167" s="6">
        <f>'[2]INFANTO-JUVENIL'!AK167+'[1]TOTAL'!E167+'[3]FPFM'!AK167+'[4]LITOVALE'!AK167+'[5]REGIONAIS'!AK167</f>
        <v>21</v>
      </c>
      <c r="F167" s="7">
        <f>'[2]INFANTO-JUVENIL'!AL167+'[1]TOTAL'!F167+'[3]FPFM'!AL167+'[4]LITOVALE'!AL167+'[5]REGIONAIS'!AL167</f>
        <v>21</v>
      </c>
      <c r="G167" s="8">
        <f>'[2]INFANTO-JUVENIL'!AM167+'[1]TOTAL'!G167+'[3]FPFM'!AM167+'[4]LITOVALE'!AM167+'[5]REGIONAIS'!AM167</f>
        <v>74</v>
      </c>
      <c r="H167" s="9">
        <f>'[2]INFANTO-JUVENIL'!AN167+'[1]TOTAL'!H167+'[3]FPFM'!AN167+'[4]LITOVALE'!AN167+'[5]REGIONAIS'!AN167</f>
        <v>105</v>
      </c>
      <c r="I167" s="13">
        <f>'[2]INFANTO-JUVENIL'!AO167+'[1]TOTAL'!I167+'[3]FPFM'!AO167+'[4]LITOVALE'!AO167+'[5]REGIONAIS'!AO167</f>
        <v>234</v>
      </c>
      <c r="J167" s="10">
        <f t="shared" si="20"/>
        <v>-129</v>
      </c>
      <c r="K167" s="3">
        <f t="shared" si="21"/>
        <v>18.103448275862068</v>
      </c>
      <c r="L167" s="3">
        <f t="shared" si="22"/>
        <v>18.103448275862068</v>
      </c>
      <c r="M167" s="3">
        <f t="shared" si="23"/>
        <v>63.793103448275865</v>
      </c>
      <c r="N167" s="3">
        <f t="shared" si="24"/>
        <v>0.9051724137931034</v>
      </c>
      <c r="O167" s="3">
        <f t="shared" si="25"/>
        <v>2.0172413793103448</v>
      </c>
      <c r="P167" s="3">
        <f t="shared" si="26"/>
        <v>24.137931034482758</v>
      </c>
    </row>
    <row r="168" spans="1:16" ht="12.75">
      <c r="A168" s="5" t="str">
        <f>'[1]TOTAL'!A168</f>
        <v>Sílvio</v>
      </c>
      <c r="B168" s="5" t="str">
        <f>'[1]TOTAL'!B168</f>
        <v>Fonseca</v>
      </c>
      <c r="C168" s="12">
        <f t="shared" si="18"/>
        <v>1342</v>
      </c>
      <c r="D168" s="2">
        <f t="shared" si="19"/>
        <v>1865</v>
      </c>
      <c r="E168" s="6">
        <f>'[2]INFANTO-JUVENIL'!AK168+'[1]TOTAL'!E168+'[3]FPFM'!AK168+'[4]LITOVALE'!AK168+'[5]REGIONAIS'!AK168</f>
        <v>541</v>
      </c>
      <c r="F168" s="7">
        <f>'[2]INFANTO-JUVENIL'!AL168+'[1]TOTAL'!F168+'[3]FPFM'!AL168+'[4]LITOVALE'!AL168+'[5]REGIONAIS'!AL168</f>
        <v>242</v>
      </c>
      <c r="G168" s="8">
        <f>'[2]INFANTO-JUVENIL'!AM168+'[1]TOTAL'!G168+'[3]FPFM'!AM168+'[4]LITOVALE'!AM168+'[5]REGIONAIS'!AM168</f>
        <v>559</v>
      </c>
      <c r="H168" s="9">
        <f>'[2]INFANTO-JUVENIL'!AN168+'[1]TOTAL'!H168+'[3]FPFM'!AN168+'[4]LITOVALE'!AN168+'[5]REGIONAIS'!AN168</f>
        <v>2490</v>
      </c>
      <c r="I168" s="13">
        <f>'[2]INFANTO-JUVENIL'!AO168+'[1]TOTAL'!I168+'[3]FPFM'!AO168+'[4]LITOVALE'!AO168+'[5]REGIONAIS'!AO168</f>
        <v>2726</v>
      </c>
      <c r="J168" s="10">
        <f t="shared" si="20"/>
        <v>-236</v>
      </c>
      <c r="K168" s="3">
        <f t="shared" si="21"/>
        <v>40.312965722801785</v>
      </c>
      <c r="L168" s="3">
        <f t="shared" si="22"/>
        <v>18.0327868852459</v>
      </c>
      <c r="M168" s="3">
        <f t="shared" si="23"/>
        <v>41.65424739195231</v>
      </c>
      <c r="N168" s="3">
        <f t="shared" si="24"/>
        <v>1.8554396423248882</v>
      </c>
      <c r="O168" s="3">
        <f t="shared" si="25"/>
        <v>2.031296572280179</v>
      </c>
      <c r="P168" s="3">
        <f t="shared" si="26"/>
        <v>46.32389468455042</v>
      </c>
    </row>
    <row r="169" spans="1:16" ht="12.75">
      <c r="A169" s="5" t="str">
        <f>'[1]TOTAL'!A169</f>
        <v>Taylor</v>
      </c>
      <c r="B169" s="5" t="str">
        <f>'[1]TOTAL'!B169</f>
        <v>Frázio</v>
      </c>
      <c r="C169" s="12">
        <f t="shared" si="18"/>
        <v>137</v>
      </c>
      <c r="D169" s="2">
        <f t="shared" si="19"/>
        <v>174</v>
      </c>
      <c r="E169" s="6">
        <f>'[2]INFANTO-JUVENIL'!AK169+'[1]TOTAL'!E169+'[3]FPFM'!AK169+'[4]LITOVALE'!AK169+'[5]REGIONAIS'!AK169</f>
        <v>49</v>
      </c>
      <c r="F169" s="7">
        <f>'[2]INFANTO-JUVENIL'!AL169+'[1]TOTAL'!F169+'[3]FPFM'!AL169+'[4]LITOVALE'!AL169+'[5]REGIONAIS'!AL169</f>
        <v>27</v>
      </c>
      <c r="G169" s="8">
        <f>'[2]INFANTO-JUVENIL'!AM169+'[1]TOTAL'!G169+'[3]FPFM'!AM169+'[4]LITOVALE'!AM169+'[5]REGIONAIS'!AM169</f>
        <v>61</v>
      </c>
      <c r="H169" s="9">
        <f>'[2]INFANTO-JUVENIL'!AN169+'[1]TOTAL'!H169+'[3]FPFM'!AN169+'[4]LITOVALE'!AN169+'[5]REGIONAIS'!AN169</f>
        <v>149</v>
      </c>
      <c r="I169" s="13">
        <f>'[2]INFANTO-JUVENIL'!AO169+'[1]TOTAL'!I169+'[3]FPFM'!AO169+'[4]LITOVALE'!AO169+'[5]REGIONAIS'!AO169</f>
        <v>188</v>
      </c>
      <c r="J169" s="10">
        <f t="shared" si="20"/>
        <v>-39</v>
      </c>
      <c r="K169" s="3">
        <f t="shared" si="21"/>
        <v>35.76642335766424</v>
      </c>
      <c r="L169" s="3">
        <f t="shared" si="22"/>
        <v>19.708029197080293</v>
      </c>
      <c r="M169" s="3">
        <f t="shared" si="23"/>
        <v>44.52554744525548</v>
      </c>
      <c r="N169" s="3">
        <f t="shared" si="24"/>
        <v>1.0875912408759123</v>
      </c>
      <c r="O169" s="3">
        <f t="shared" si="25"/>
        <v>1.3722627737226278</v>
      </c>
      <c r="P169" s="3">
        <f t="shared" si="26"/>
        <v>42.33576642335766</v>
      </c>
    </row>
    <row r="170" spans="1:16" ht="12.75">
      <c r="A170" s="5" t="str">
        <f>'[1]TOTAL'!A170</f>
        <v>Thiago</v>
      </c>
      <c r="B170" s="5" t="str">
        <f>'[1]TOTAL'!B170</f>
        <v>Cardozo</v>
      </c>
      <c r="C170" s="12">
        <f t="shared" si="18"/>
        <v>73</v>
      </c>
      <c r="D170" s="2">
        <f t="shared" si="19"/>
        <v>71</v>
      </c>
      <c r="E170" s="6">
        <f>'[2]INFANTO-JUVENIL'!AK170+'[1]TOTAL'!E170+'[3]FPFM'!AK170+'[4]LITOVALE'!AK170+'[5]REGIONAIS'!AK170</f>
        <v>19</v>
      </c>
      <c r="F170" s="7">
        <f>'[2]INFANTO-JUVENIL'!AL170+'[1]TOTAL'!F170+'[3]FPFM'!AL170+'[4]LITOVALE'!AL170+'[5]REGIONAIS'!AL170</f>
        <v>14</v>
      </c>
      <c r="G170" s="8">
        <f>'[2]INFANTO-JUVENIL'!AM170+'[1]TOTAL'!G170+'[3]FPFM'!AM170+'[4]LITOVALE'!AM170+'[5]REGIONAIS'!AM170</f>
        <v>40</v>
      </c>
      <c r="H170" s="9">
        <f>'[2]INFANTO-JUVENIL'!AN170+'[1]TOTAL'!H170+'[3]FPFM'!AN170+'[4]LITOVALE'!AN170+'[5]REGIONAIS'!AN170</f>
        <v>41</v>
      </c>
      <c r="I170" s="13">
        <f>'[2]INFANTO-JUVENIL'!AO170+'[1]TOTAL'!I170+'[3]FPFM'!AO170+'[4]LITOVALE'!AO170+'[5]REGIONAIS'!AO170</f>
        <v>95</v>
      </c>
      <c r="J170" s="10">
        <f t="shared" si="20"/>
        <v>-54</v>
      </c>
      <c r="K170" s="3">
        <f t="shared" si="21"/>
        <v>26.027397260273972</v>
      </c>
      <c r="L170" s="3">
        <f t="shared" si="22"/>
        <v>19.17808219178082</v>
      </c>
      <c r="M170" s="3">
        <f t="shared" si="23"/>
        <v>54.794520547945204</v>
      </c>
      <c r="N170" s="3">
        <f t="shared" si="24"/>
        <v>0.5616438356164384</v>
      </c>
      <c r="O170" s="3">
        <f t="shared" si="25"/>
        <v>1.3013698630136987</v>
      </c>
      <c r="P170" s="3">
        <f t="shared" si="26"/>
        <v>32.42009132420091</v>
      </c>
    </row>
    <row r="171" spans="1:16" ht="12.75">
      <c r="A171" s="5" t="str">
        <f>'[1]TOTAL'!A171</f>
        <v>Thiago</v>
      </c>
      <c r="B171" s="5" t="str">
        <f>'[1]TOTAL'!B171</f>
        <v>Naressi</v>
      </c>
      <c r="C171" s="12">
        <f t="shared" si="18"/>
        <v>13</v>
      </c>
      <c r="D171" s="2">
        <f t="shared" si="19"/>
        <v>4</v>
      </c>
      <c r="E171" s="6">
        <f>'[2]INFANTO-JUVENIL'!AK171+'[1]TOTAL'!E171+'[3]FPFM'!AK171+'[4]LITOVALE'!AK171+'[5]REGIONAIS'!AK171</f>
        <v>1</v>
      </c>
      <c r="F171" s="7">
        <f>'[2]INFANTO-JUVENIL'!AL171+'[1]TOTAL'!F171+'[3]FPFM'!AL171+'[4]LITOVALE'!AL171+'[5]REGIONAIS'!AL171</f>
        <v>1</v>
      </c>
      <c r="G171" s="8">
        <f>'[2]INFANTO-JUVENIL'!AM171+'[1]TOTAL'!G171+'[3]FPFM'!AM171+'[4]LITOVALE'!AM171+'[5]REGIONAIS'!AM171</f>
        <v>11</v>
      </c>
      <c r="H171" s="9">
        <f>'[2]INFANTO-JUVENIL'!AN171+'[1]TOTAL'!H171+'[3]FPFM'!AN171+'[4]LITOVALE'!AN171+'[5]REGIONAIS'!AN171</f>
        <v>6</v>
      </c>
      <c r="I171" s="13">
        <f>'[2]INFANTO-JUVENIL'!AO171+'[1]TOTAL'!I171+'[3]FPFM'!AO171+'[4]LITOVALE'!AO171+'[5]REGIONAIS'!AO171</f>
        <v>31</v>
      </c>
      <c r="J171" s="10">
        <f t="shared" si="20"/>
        <v>-25</v>
      </c>
      <c r="K171" s="3">
        <f t="shared" si="21"/>
        <v>7.6923076923076925</v>
      </c>
      <c r="L171" s="3">
        <f t="shared" si="22"/>
        <v>7.6923076923076925</v>
      </c>
      <c r="M171" s="3">
        <f t="shared" si="23"/>
        <v>84.61538461538461</v>
      </c>
      <c r="N171" s="3">
        <f t="shared" si="24"/>
        <v>0.46153846153846156</v>
      </c>
      <c r="O171" s="3">
        <f t="shared" si="25"/>
        <v>2.3846153846153846</v>
      </c>
      <c r="P171" s="3">
        <f t="shared" si="26"/>
        <v>10.256410256410255</v>
      </c>
    </row>
    <row r="172" spans="1:16" ht="12.75">
      <c r="A172" s="5" t="str">
        <f>'[1]TOTAL'!A172</f>
        <v>Tiago</v>
      </c>
      <c r="B172" s="5" t="str">
        <f>'[1]TOTAL'!B172</f>
        <v>Spinelli</v>
      </c>
      <c r="C172" s="12">
        <f t="shared" si="18"/>
        <v>32</v>
      </c>
      <c r="D172" s="2">
        <f t="shared" si="19"/>
        <v>46</v>
      </c>
      <c r="E172" s="6">
        <f>'[2]INFANTO-JUVENIL'!AK172+'[1]TOTAL'!E172+'[3]FPFM'!AK172+'[4]LITOVALE'!AK172+'[5]REGIONAIS'!AK172</f>
        <v>14</v>
      </c>
      <c r="F172" s="7">
        <f>'[2]INFANTO-JUVENIL'!AL172+'[1]TOTAL'!F172+'[3]FPFM'!AL172+'[4]LITOVALE'!AL172+'[5]REGIONAIS'!AL172</f>
        <v>4</v>
      </c>
      <c r="G172" s="8">
        <f>'[2]INFANTO-JUVENIL'!AM172+'[1]TOTAL'!G172+'[3]FPFM'!AM172+'[4]LITOVALE'!AM172+'[5]REGIONAIS'!AM172</f>
        <v>14</v>
      </c>
      <c r="H172" s="9">
        <f>'[2]INFANTO-JUVENIL'!AN172+'[1]TOTAL'!H172+'[3]FPFM'!AN172+'[4]LITOVALE'!AN172+'[5]REGIONAIS'!AN172</f>
        <v>86</v>
      </c>
      <c r="I172" s="13">
        <f>'[2]INFANTO-JUVENIL'!AO172+'[1]TOTAL'!I172+'[3]FPFM'!AO172+'[4]LITOVALE'!AO172+'[5]REGIONAIS'!AO172</f>
        <v>95</v>
      </c>
      <c r="J172" s="10">
        <f t="shared" si="20"/>
        <v>-9</v>
      </c>
      <c r="K172" s="3">
        <f t="shared" si="21"/>
        <v>43.75</v>
      </c>
      <c r="L172" s="3">
        <f t="shared" si="22"/>
        <v>12.5</v>
      </c>
      <c r="M172" s="3">
        <f t="shared" si="23"/>
        <v>43.75</v>
      </c>
      <c r="N172" s="3">
        <f t="shared" si="24"/>
        <v>2.6875</v>
      </c>
      <c r="O172" s="3">
        <f t="shared" si="25"/>
        <v>2.96875</v>
      </c>
      <c r="P172" s="3">
        <f t="shared" si="26"/>
        <v>47.91666666666667</v>
      </c>
    </row>
    <row r="173" spans="1:16" ht="12.75">
      <c r="A173" s="5" t="str">
        <f>'[1]TOTAL'!A173</f>
        <v>Tom</v>
      </c>
      <c r="B173" s="5" t="str">
        <f>'[1]TOTAL'!B173</f>
        <v>Pires</v>
      </c>
      <c r="C173" s="12">
        <f t="shared" si="18"/>
        <v>103</v>
      </c>
      <c r="D173" s="2">
        <f t="shared" si="19"/>
        <v>52</v>
      </c>
      <c r="E173" s="6">
        <f>'[2]INFANTO-JUVENIL'!AK173+'[1]TOTAL'!E173+'[3]FPFM'!AK173+'[4]LITOVALE'!AK173+'[5]REGIONAIS'!AK173</f>
        <v>13</v>
      </c>
      <c r="F173" s="7">
        <f>'[2]INFANTO-JUVENIL'!AL173+'[1]TOTAL'!F173+'[3]FPFM'!AL173+'[4]LITOVALE'!AL173+'[5]REGIONAIS'!AL173</f>
        <v>13</v>
      </c>
      <c r="G173" s="8">
        <f>'[2]INFANTO-JUVENIL'!AM173+'[1]TOTAL'!G173+'[3]FPFM'!AM173+'[4]LITOVALE'!AM173+'[5]REGIONAIS'!AM173</f>
        <v>77</v>
      </c>
      <c r="H173" s="9">
        <f>'[2]INFANTO-JUVENIL'!AN173+'[1]TOTAL'!H173+'[3]FPFM'!AN173+'[4]LITOVALE'!AN173+'[5]REGIONAIS'!AN173</f>
        <v>37</v>
      </c>
      <c r="I173" s="13">
        <f>'[2]INFANTO-JUVENIL'!AO173+'[1]TOTAL'!I173+'[3]FPFM'!AO173+'[4]LITOVALE'!AO173+'[5]REGIONAIS'!AO173</f>
        <v>173</v>
      </c>
      <c r="J173" s="10">
        <f t="shared" si="20"/>
        <v>-136</v>
      </c>
      <c r="K173" s="3">
        <f t="shared" si="21"/>
        <v>12.62135922330097</v>
      </c>
      <c r="L173" s="3">
        <f t="shared" si="22"/>
        <v>12.62135922330097</v>
      </c>
      <c r="M173" s="3">
        <f t="shared" si="23"/>
        <v>74.75728155339806</v>
      </c>
      <c r="N173" s="3">
        <f t="shared" si="24"/>
        <v>0.3592233009708738</v>
      </c>
      <c r="O173" s="3">
        <f t="shared" si="25"/>
        <v>1.6796116504854368</v>
      </c>
      <c r="P173" s="3">
        <f t="shared" si="26"/>
        <v>16.828478964401295</v>
      </c>
    </row>
    <row r="174" spans="1:16" ht="12.75">
      <c r="A174" s="5" t="str">
        <f>'[1]TOTAL'!A174</f>
        <v>Toninho</v>
      </c>
      <c r="B174" s="5" t="str">
        <f>'[1]TOTAL'!B174</f>
        <v>Santos</v>
      </c>
      <c r="C174" s="12">
        <f t="shared" si="18"/>
        <v>4</v>
      </c>
      <c r="D174" s="2">
        <f t="shared" si="19"/>
        <v>4</v>
      </c>
      <c r="E174" s="6">
        <f>'[2]INFANTO-JUVENIL'!AK174+'[1]TOTAL'!E174+'[3]FPFM'!AK174+'[4]LITOVALE'!AK174+'[5]REGIONAIS'!AK174</f>
        <v>1</v>
      </c>
      <c r="F174" s="7">
        <f>'[2]INFANTO-JUVENIL'!AL174+'[1]TOTAL'!F174+'[3]FPFM'!AL174+'[4]LITOVALE'!AL174+'[5]REGIONAIS'!AL174</f>
        <v>1</v>
      </c>
      <c r="G174" s="8">
        <f>'[2]INFANTO-JUVENIL'!AM174+'[1]TOTAL'!G174+'[3]FPFM'!AM174+'[4]LITOVALE'!AM174+'[5]REGIONAIS'!AM174</f>
        <v>2</v>
      </c>
      <c r="H174" s="9">
        <f>'[2]INFANTO-JUVENIL'!AN174+'[1]TOTAL'!H174+'[3]FPFM'!AN174+'[4]LITOVALE'!AN174+'[5]REGIONAIS'!AN174</f>
        <v>8</v>
      </c>
      <c r="I174" s="13">
        <f>'[2]INFANTO-JUVENIL'!AO174+'[1]TOTAL'!I174+'[3]FPFM'!AO174+'[4]LITOVALE'!AO174+'[5]REGIONAIS'!AO174</f>
        <v>16</v>
      </c>
      <c r="J174" s="10">
        <f t="shared" si="20"/>
        <v>-8</v>
      </c>
      <c r="K174" s="3">
        <f t="shared" si="21"/>
        <v>25</v>
      </c>
      <c r="L174" s="3">
        <f t="shared" si="22"/>
        <v>25</v>
      </c>
      <c r="M174" s="3">
        <f t="shared" si="23"/>
        <v>50</v>
      </c>
      <c r="N174" s="3">
        <f t="shared" si="24"/>
        <v>2</v>
      </c>
      <c r="O174" s="3">
        <f t="shared" si="25"/>
        <v>4</v>
      </c>
      <c r="P174" s="3">
        <f t="shared" si="26"/>
        <v>33.33333333333333</v>
      </c>
    </row>
    <row r="175" spans="1:16" ht="12.75">
      <c r="A175" s="5" t="str">
        <f>'[1]TOTAL'!A175</f>
        <v>Valdinei</v>
      </c>
      <c r="B175" s="5" t="str">
        <f>'[1]TOTAL'!B175</f>
        <v>Campos</v>
      </c>
      <c r="C175" s="12">
        <f t="shared" si="18"/>
        <v>250</v>
      </c>
      <c r="D175" s="2">
        <f t="shared" si="19"/>
        <v>376</v>
      </c>
      <c r="E175" s="6">
        <f>'[2]INFANTO-JUVENIL'!AK175+'[1]TOTAL'!E175+'[3]FPFM'!AK175+'[4]LITOVALE'!AK175+'[5]REGIONAIS'!AK175</f>
        <v>107</v>
      </c>
      <c r="F175" s="7">
        <f>'[2]INFANTO-JUVENIL'!AL175+'[1]TOTAL'!F175+'[3]FPFM'!AL175+'[4]LITOVALE'!AL175+'[5]REGIONAIS'!AL175</f>
        <v>55</v>
      </c>
      <c r="G175" s="8">
        <f>'[2]INFANTO-JUVENIL'!AM175+'[1]TOTAL'!G175+'[3]FPFM'!AM175+'[4]LITOVALE'!AM175+'[5]REGIONAIS'!AM175</f>
        <v>88</v>
      </c>
      <c r="H175" s="9">
        <f>'[2]INFANTO-JUVENIL'!AN175+'[1]TOTAL'!H175+'[3]FPFM'!AN175+'[4]LITOVALE'!AN175+'[5]REGIONAIS'!AN175</f>
        <v>411</v>
      </c>
      <c r="I175" s="13">
        <f>'[2]INFANTO-JUVENIL'!AO175+'[1]TOTAL'!I175+'[3]FPFM'!AO175+'[4]LITOVALE'!AO175+'[5]REGIONAIS'!AO175</f>
        <v>333</v>
      </c>
      <c r="J175" s="10">
        <f t="shared" si="20"/>
        <v>78</v>
      </c>
      <c r="K175" s="3">
        <f t="shared" si="21"/>
        <v>42.8</v>
      </c>
      <c r="L175" s="3">
        <f t="shared" si="22"/>
        <v>22</v>
      </c>
      <c r="M175" s="3">
        <f t="shared" si="23"/>
        <v>35.199999999999996</v>
      </c>
      <c r="N175" s="3">
        <f t="shared" si="24"/>
        <v>1.644</v>
      </c>
      <c r="O175" s="3">
        <f t="shared" si="25"/>
        <v>1.332</v>
      </c>
      <c r="P175" s="3">
        <f t="shared" si="26"/>
        <v>50.13333333333333</v>
      </c>
    </row>
    <row r="176" spans="1:16" ht="12.75">
      <c r="A176" s="5" t="str">
        <f>'[1]TOTAL'!A176</f>
        <v>Vicente</v>
      </c>
      <c r="B176" s="5" t="str">
        <f>'[1]TOTAL'!B176</f>
        <v>Muratore</v>
      </c>
      <c r="C176" s="12">
        <f t="shared" si="18"/>
        <v>151</v>
      </c>
      <c r="D176" s="2">
        <f t="shared" si="19"/>
        <v>226</v>
      </c>
      <c r="E176" s="6">
        <f>'[2]INFANTO-JUVENIL'!AK176+'[1]TOTAL'!E176+'[3]FPFM'!AK176+'[4]LITOVALE'!AK176+'[5]REGIONAIS'!AK176</f>
        <v>67</v>
      </c>
      <c r="F176" s="7">
        <f>'[2]INFANTO-JUVENIL'!AL176+'[1]TOTAL'!F176+'[3]FPFM'!AL176+'[4]LITOVALE'!AL176+'[5]REGIONAIS'!AL176</f>
        <v>25</v>
      </c>
      <c r="G176" s="8">
        <f>'[2]INFANTO-JUVENIL'!AM176+'[1]TOTAL'!G176+'[3]FPFM'!AM176+'[4]LITOVALE'!AM176+'[5]REGIONAIS'!AM176</f>
        <v>59</v>
      </c>
      <c r="H176" s="9">
        <f>'[2]INFANTO-JUVENIL'!AN176+'[1]TOTAL'!H176+'[3]FPFM'!AN176+'[4]LITOVALE'!AN176+'[5]REGIONAIS'!AN176</f>
        <v>427</v>
      </c>
      <c r="I176" s="13">
        <f>'[2]INFANTO-JUVENIL'!AO176+'[1]TOTAL'!I176+'[3]FPFM'!AO176+'[4]LITOVALE'!AO176+'[5]REGIONAIS'!AO176</f>
        <v>390</v>
      </c>
      <c r="J176" s="10">
        <f t="shared" si="20"/>
        <v>37</v>
      </c>
      <c r="K176" s="3">
        <f t="shared" si="21"/>
        <v>44.370860927152314</v>
      </c>
      <c r="L176" s="3">
        <f t="shared" si="22"/>
        <v>16.55629139072848</v>
      </c>
      <c r="M176" s="3">
        <f t="shared" si="23"/>
        <v>39.0728476821192</v>
      </c>
      <c r="N176" s="3">
        <f t="shared" si="24"/>
        <v>2.827814569536424</v>
      </c>
      <c r="O176" s="3">
        <f t="shared" si="25"/>
        <v>2.5827814569536423</v>
      </c>
      <c r="P176" s="3">
        <f t="shared" si="26"/>
        <v>49.88962472406181</v>
      </c>
    </row>
    <row r="177" spans="1:16" ht="12.75">
      <c r="A177" s="5" t="str">
        <f>'[1]TOTAL'!A177</f>
        <v>Vinícius</v>
      </c>
      <c r="B177" s="5" t="str">
        <f>'[1]TOTAL'!B177</f>
        <v>Jabara</v>
      </c>
      <c r="C177" s="12">
        <f t="shared" si="18"/>
        <v>142</v>
      </c>
      <c r="D177" s="2">
        <f t="shared" si="19"/>
        <v>176</v>
      </c>
      <c r="E177" s="6">
        <f>'[2]INFANTO-JUVENIL'!AK177+'[1]TOTAL'!E177+'[3]FPFM'!AK177+'[4]LITOVALE'!AK177+'[5]REGIONAIS'!AK177</f>
        <v>47</v>
      </c>
      <c r="F177" s="7">
        <f>'[2]INFANTO-JUVENIL'!AL177+'[1]TOTAL'!F177+'[3]FPFM'!AL177+'[4]LITOVALE'!AL177+'[5]REGIONAIS'!AL177</f>
        <v>35</v>
      </c>
      <c r="G177" s="8">
        <f>'[2]INFANTO-JUVENIL'!AM177+'[1]TOTAL'!G177+'[3]FPFM'!AM177+'[4]LITOVALE'!AM177+'[5]REGIONAIS'!AM177</f>
        <v>60</v>
      </c>
      <c r="H177" s="9">
        <f>'[2]INFANTO-JUVENIL'!AN177+'[1]TOTAL'!H177+'[3]FPFM'!AN177+'[4]LITOVALE'!AN177+'[5]REGIONAIS'!AN177</f>
        <v>132</v>
      </c>
      <c r="I177" s="13">
        <f>'[2]INFANTO-JUVENIL'!AO177+'[1]TOTAL'!I177+'[3]FPFM'!AO177+'[4]LITOVALE'!AO177+'[5]REGIONAIS'!AO177</f>
        <v>165</v>
      </c>
      <c r="J177" s="10">
        <f t="shared" si="20"/>
        <v>-33</v>
      </c>
      <c r="K177" s="3">
        <f t="shared" si="21"/>
        <v>33.098591549295776</v>
      </c>
      <c r="L177" s="3">
        <f t="shared" si="22"/>
        <v>24.647887323943664</v>
      </c>
      <c r="M177" s="3">
        <f t="shared" si="23"/>
        <v>42.25352112676056</v>
      </c>
      <c r="N177" s="3">
        <f t="shared" si="24"/>
        <v>0.9295774647887324</v>
      </c>
      <c r="O177" s="3">
        <f t="shared" si="25"/>
        <v>1.1619718309859155</v>
      </c>
      <c r="P177" s="3">
        <f t="shared" si="26"/>
        <v>41.31455399061033</v>
      </c>
    </row>
    <row r="178" spans="1:16" ht="12.75">
      <c r="A178" s="5" t="str">
        <f>'[1]TOTAL'!A178</f>
        <v>Vinícius</v>
      </c>
      <c r="B178" s="5" t="str">
        <f>'[1]TOTAL'!B178</f>
        <v>Muratore</v>
      </c>
      <c r="C178" s="12">
        <f t="shared" si="18"/>
        <v>83</v>
      </c>
      <c r="D178" s="2">
        <f t="shared" si="19"/>
        <v>142</v>
      </c>
      <c r="E178" s="6">
        <f>'[2]INFANTO-JUVENIL'!AK178+'[1]TOTAL'!E178+'[3]FPFM'!AK178+'[4]LITOVALE'!AK178+'[5]REGIONAIS'!AK178</f>
        <v>42</v>
      </c>
      <c r="F178" s="7">
        <f>'[2]INFANTO-JUVENIL'!AL178+'[1]TOTAL'!F178+'[3]FPFM'!AL178+'[4]LITOVALE'!AL178+'[5]REGIONAIS'!AL178</f>
        <v>16</v>
      </c>
      <c r="G178" s="8">
        <f>'[2]INFANTO-JUVENIL'!AM178+'[1]TOTAL'!G178+'[3]FPFM'!AM178+'[4]LITOVALE'!AM178+'[5]REGIONAIS'!AM178</f>
        <v>25</v>
      </c>
      <c r="H178" s="9">
        <f>'[2]INFANTO-JUVENIL'!AN178+'[1]TOTAL'!H178+'[3]FPFM'!AN178+'[4]LITOVALE'!AN178+'[5]REGIONAIS'!AN178</f>
        <v>157</v>
      </c>
      <c r="I178" s="13">
        <f>'[2]INFANTO-JUVENIL'!AO178+'[1]TOTAL'!I178+'[3]FPFM'!AO178+'[4]LITOVALE'!AO178+'[5]REGIONAIS'!AO178</f>
        <v>113</v>
      </c>
      <c r="J178" s="10">
        <f t="shared" si="20"/>
        <v>44</v>
      </c>
      <c r="K178" s="3">
        <f t="shared" si="21"/>
        <v>50.602409638554214</v>
      </c>
      <c r="L178" s="3">
        <f t="shared" si="22"/>
        <v>19.27710843373494</v>
      </c>
      <c r="M178" s="3">
        <f t="shared" si="23"/>
        <v>30.120481927710845</v>
      </c>
      <c r="N178" s="3">
        <f t="shared" si="24"/>
        <v>1.891566265060241</v>
      </c>
      <c r="O178" s="3">
        <f t="shared" si="25"/>
        <v>1.3614457831325302</v>
      </c>
      <c r="P178" s="3">
        <f t="shared" si="26"/>
        <v>57.028112449799195</v>
      </c>
    </row>
    <row r="179" spans="1:16" ht="12.75">
      <c r="A179" s="5" t="str">
        <f>'[1]TOTAL'!A179</f>
        <v>Vitor</v>
      </c>
      <c r="B179" s="5" t="str">
        <f>'[1]TOTAL'!B179</f>
        <v>Silva</v>
      </c>
      <c r="C179" s="12">
        <f t="shared" si="18"/>
        <v>11</v>
      </c>
      <c r="D179" s="2">
        <f t="shared" si="19"/>
        <v>11</v>
      </c>
      <c r="E179" s="6">
        <f>'[2]INFANTO-JUVENIL'!AK179+'[1]TOTAL'!E179+'[3]FPFM'!AK179+'[4]LITOVALE'!AK179+'[5]REGIONAIS'!AK179</f>
        <v>3</v>
      </c>
      <c r="F179" s="7">
        <f>'[2]INFANTO-JUVENIL'!AL179+'[1]TOTAL'!F179+'[3]FPFM'!AL179+'[4]LITOVALE'!AL179+'[5]REGIONAIS'!AL179</f>
        <v>2</v>
      </c>
      <c r="G179" s="8">
        <f>'[2]INFANTO-JUVENIL'!AM179+'[1]TOTAL'!G179+'[3]FPFM'!AM179+'[4]LITOVALE'!AM179+'[5]REGIONAIS'!AM179</f>
        <v>6</v>
      </c>
      <c r="H179" s="9">
        <f>'[2]INFANTO-JUVENIL'!AN179+'[1]TOTAL'!H179+'[3]FPFM'!AN179+'[4]LITOVALE'!AN179+'[5]REGIONAIS'!AN179</f>
        <v>9</v>
      </c>
      <c r="I179" s="13">
        <f>'[2]INFANTO-JUVENIL'!AO179+'[1]TOTAL'!I179+'[3]FPFM'!AO179+'[4]LITOVALE'!AO179+'[5]REGIONAIS'!AO179</f>
        <v>15</v>
      </c>
      <c r="J179" s="10">
        <f t="shared" si="20"/>
        <v>-6</v>
      </c>
      <c r="K179" s="3">
        <f t="shared" si="21"/>
        <v>27.27272727272727</v>
      </c>
      <c r="L179" s="3">
        <f t="shared" si="22"/>
        <v>18.181818181818183</v>
      </c>
      <c r="M179" s="3">
        <f t="shared" si="23"/>
        <v>54.54545454545454</v>
      </c>
      <c r="N179" s="3">
        <f t="shared" si="24"/>
        <v>0.8181818181818182</v>
      </c>
      <c r="O179" s="3">
        <f t="shared" si="25"/>
        <v>1.3636363636363635</v>
      </c>
      <c r="P179" s="3">
        <f t="shared" si="26"/>
        <v>33.33333333333333</v>
      </c>
    </row>
    <row r="180" spans="1:16" ht="12.75">
      <c r="A180" s="5" t="str">
        <f>'[1]TOTAL'!A180</f>
        <v>Vlad</v>
      </c>
      <c r="B180" s="5" t="str">
        <f>'[1]TOTAL'!B180</f>
        <v>Betaressi</v>
      </c>
      <c r="C180" s="12">
        <f t="shared" si="18"/>
        <v>24</v>
      </c>
      <c r="D180" s="2">
        <f t="shared" si="19"/>
        <v>40</v>
      </c>
      <c r="E180" s="6">
        <f>'[2]INFANTO-JUVENIL'!AK180+'[1]TOTAL'!E180+'[3]FPFM'!AK180+'[4]LITOVALE'!AK180+'[5]REGIONAIS'!AK180</f>
        <v>13</v>
      </c>
      <c r="F180" s="7">
        <f>'[2]INFANTO-JUVENIL'!AL180+'[1]TOTAL'!F180+'[3]FPFM'!AL180+'[4]LITOVALE'!AL180+'[5]REGIONAIS'!AL180</f>
        <v>1</v>
      </c>
      <c r="G180" s="8">
        <f>'[2]INFANTO-JUVENIL'!AM180+'[1]TOTAL'!G180+'[3]FPFM'!AM180+'[4]LITOVALE'!AM180+'[5]REGIONAIS'!AM180</f>
        <v>10</v>
      </c>
      <c r="H180" s="9">
        <f>'[2]INFANTO-JUVENIL'!AN180+'[1]TOTAL'!H180+'[3]FPFM'!AN180+'[4]LITOVALE'!AN180+'[5]REGIONAIS'!AN180</f>
        <v>62</v>
      </c>
      <c r="I180" s="13">
        <f>'[2]INFANTO-JUVENIL'!AO180+'[1]TOTAL'!I180+'[3]FPFM'!AO180+'[4]LITOVALE'!AO180+'[5]REGIONAIS'!AO180</f>
        <v>55</v>
      </c>
      <c r="J180" s="10">
        <f t="shared" si="20"/>
        <v>7</v>
      </c>
      <c r="K180" s="3">
        <f t="shared" si="21"/>
        <v>54.166666666666664</v>
      </c>
      <c r="L180" s="3">
        <f t="shared" si="22"/>
        <v>4.166666666666666</v>
      </c>
      <c r="M180" s="3">
        <f t="shared" si="23"/>
        <v>41.66666666666667</v>
      </c>
      <c r="N180" s="3">
        <f t="shared" si="24"/>
        <v>2.5833333333333335</v>
      </c>
      <c r="O180" s="3">
        <f t="shared" si="25"/>
        <v>2.2916666666666665</v>
      </c>
      <c r="P180" s="3">
        <f t="shared" si="26"/>
        <v>55.55555555555556</v>
      </c>
    </row>
    <row r="181" spans="1:16" ht="12.75">
      <c r="A181" s="5" t="str">
        <f>'[1]TOTAL'!A181</f>
        <v>Wagner</v>
      </c>
      <c r="B181" s="5" t="str">
        <f>'[1]TOTAL'!B181</f>
        <v>Fernandes</v>
      </c>
      <c r="C181" s="12">
        <f t="shared" si="18"/>
        <v>9</v>
      </c>
      <c r="D181" s="2">
        <f t="shared" si="19"/>
        <v>6</v>
      </c>
      <c r="E181" s="6">
        <f>'[2]INFANTO-JUVENIL'!AK181+'[1]TOTAL'!E181+'[3]FPFM'!AK181+'[4]LITOVALE'!AK181+'[5]REGIONAIS'!AK181</f>
        <v>1</v>
      </c>
      <c r="F181" s="7">
        <f>'[2]INFANTO-JUVENIL'!AL181+'[1]TOTAL'!F181+'[3]FPFM'!AL181+'[4]LITOVALE'!AL181+'[5]REGIONAIS'!AL181</f>
        <v>3</v>
      </c>
      <c r="G181" s="8">
        <f>'[2]INFANTO-JUVENIL'!AM181+'[1]TOTAL'!G181+'[3]FPFM'!AM181+'[4]LITOVALE'!AM181+'[5]REGIONAIS'!AM181</f>
        <v>5</v>
      </c>
      <c r="H181" s="9">
        <f>'[2]INFANTO-JUVENIL'!AN181+'[1]TOTAL'!H181+'[3]FPFM'!AN181+'[4]LITOVALE'!AN181+'[5]REGIONAIS'!AN181</f>
        <v>5</v>
      </c>
      <c r="I181" s="13">
        <f>'[2]INFANTO-JUVENIL'!AO181+'[1]TOTAL'!I181+'[3]FPFM'!AO181+'[4]LITOVALE'!AO181+'[5]REGIONAIS'!AO181</f>
        <v>8</v>
      </c>
      <c r="J181" s="10">
        <f t="shared" si="20"/>
        <v>-3</v>
      </c>
      <c r="K181" s="3">
        <f t="shared" si="21"/>
        <v>11.11111111111111</v>
      </c>
      <c r="L181" s="3">
        <f t="shared" si="22"/>
        <v>33.33333333333333</v>
      </c>
      <c r="M181" s="3">
        <f t="shared" si="23"/>
        <v>55.55555555555556</v>
      </c>
      <c r="N181" s="3">
        <f t="shared" si="24"/>
        <v>0.5555555555555556</v>
      </c>
      <c r="O181" s="3">
        <f t="shared" si="25"/>
        <v>0.8888888888888888</v>
      </c>
      <c r="P181" s="3">
        <f t="shared" si="26"/>
        <v>22.22222222222222</v>
      </c>
    </row>
    <row r="182" spans="1:16" ht="12.75">
      <c r="A182" s="5" t="str">
        <f>'[1]TOTAL'!A182</f>
        <v>Waltinho</v>
      </c>
      <c r="B182" s="5" t="str">
        <f>'[1]TOTAL'!B182</f>
        <v>Junior</v>
      </c>
      <c r="C182" s="12">
        <f t="shared" si="18"/>
        <v>90</v>
      </c>
      <c r="D182" s="2">
        <f t="shared" si="19"/>
        <v>86</v>
      </c>
      <c r="E182" s="6">
        <f>'[2]INFANTO-JUVENIL'!AK182+'[1]TOTAL'!E182+'[3]FPFM'!AK182+'[4]LITOVALE'!AK182+'[5]REGIONAIS'!AK182</f>
        <v>23</v>
      </c>
      <c r="F182" s="7">
        <f>'[2]INFANTO-JUVENIL'!AL182+'[1]TOTAL'!F182+'[3]FPFM'!AL182+'[4]LITOVALE'!AL182+'[5]REGIONAIS'!AL182</f>
        <v>17</v>
      </c>
      <c r="G182" s="8">
        <f>'[2]INFANTO-JUVENIL'!AM182+'[1]TOTAL'!G182+'[3]FPFM'!AM182+'[4]LITOVALE'!AM182+'[5]REGIONAIS'!AM182</f>
        <v>50</v>
      </c>
      <c r="H182" s="9">
        <f>'[2]INFANTO-JUVENIL'!AN182+'[1]TOTAL'!H182+'[3]FPFM'!AN182+'[4]LITOVALE'!AN182+'[5]REGIONAIS'!AN182</f>
        <v>127</v>
      </c>
      <c r="I182" s="13">
        <f>'[2]INFANTO-JUVENIL'!AO182+'[1]TOTAL'!I182+'[3]FPFM'!AO182+'[4]LITOVALE'!AO182+'[5]REGIONAIS'!AO182</f>
        <v>220</v>
      </c>
      <c r="J182" s="10">
        <f t="shared" si="20"/>
        <v>-93</v>
      </c>
      <c r="K182" s="3">
        <f t="shared" si="21"/>
        <v>25.555555555555554</v>
      </c>
      <c r="L182" s="3">
        <f t="shared" si="22"/>
        <v>18.88888888888889</v>
      </c>
      <c r="M182" s="3">
        <f t="shared" si="23"/>
        <v>55.55555555555556</v>
      </c>
      <c r="N182" s="3">
        <f t="shared" si="24"/>
        <v>1.4111111111111112</v>
      </c>
      <c r="O182" s="3">
        <f t="shared" si="25"/>
        <v>2.4444444444444446</v>
      </c>
      <c r="P182" s="3">
        <f t="shared" si="26"/>
        <v>31.851851851851855</v>
      </c>
    </row>
    <row r="183" spans="1:16" ht="12.75">
      <c r="A183" s="5" t="str">
        <f>'[1]TOTAL'!A183</f>
        <v>William</v>
      </c>
      <c r="B183" s="5" t="str">
        <f>'[1]TOTAL'!B183</f>
        <v>Ibanhez</v>
      </c>
      <c r="C183" s="12">
        <f t="shared" si="18"/>
        <v>19</v>
      </c>
      <c r="D183" s="2">
        <f t="shared" si="19"/>
        <v>36</v>
      </c>
      <c r="E183" s="6">
        <f>'[2]INFANTO-JUVENIL'!AK183+'[1]TOTAL'!E183+'[3]FPFM'!AK183+'[4]LITOVALE'!AK183+'[5]REGIONAIS'!AK183</f>
        <v>11</v>
      </c>
      <c r="F183" s="7">
        <f>'[2]INFANTO-JUVENIL'!AL183+'[1]TOTAL'!F183+'[3]FPFM'!AL183+'[4]LITOVALE'!AL183+'[5]REGIONAIS'!AL183</f>
        <v>3</v>
      </c>
      <c r="G183" s="8">
        <f>'[2]INFANTO-JUVENIL'!AM183+'[1]TOTAL'!G183+'[3]FPFM'!AM183+'[4]LITOVALE'!AM183+'[5]REGIONAIS'!AM183</f>
        <v>5</v>
      </c>
      <c r="H183" s="9">
        <f>'[2]INFANTO-JUVENIL'!AN183+'[1]TOTAL'!H183+'[3]FPFM'!AN183+'[4]LITOVALE'!AN183+'[5]REGIONAIS'!AN183</f>
        <v>39</v>
      </c>
      <c r="I183" s="13">
        <f>'[2]INFANTO-JUVENIL'!AO183+'[1]TOTAL'!I183+'[3]FPFM'!AO183+'[4]LITOVALE'!AO183+'[5]REGIONAIS'!AO183</f>
        <v>27</v>
      </c>
      <c r="J183" s="10">
        <f t="shared" si="20"/>
        <v>12</v>
      </c>
      <c r="K183" s="3">
        <f t="shared" si="21"/>
        <v>57.89473684210527</v>
      </c>
      <c r="L183" s="3">
        <f t="shared" si="22"/>
        <v>15.789473684210526</v>
      </c>
      <c r="M183" s="3">
        <f t="shared" si="23"/>
        <v>26.31578947368421</v>
      </c>
      <c r="N183" s="3">
        <f t="shared" si="24"/>
        <v>2.0526315789473686</v>
      </c>
      <c r="O183" s="3">
        <f t="shared" si="25"/>
        <v>1.4210526315789473</v>
      </c>
      <c r="P183" s="3">
        <f t="shared" si="26"/>
        <v>63.1578947368421</v>
      </c>
    </row>
    <row r="184" spans="1:16" ht="12.75">
      <c r="A184" s="5" t="str">
        <f>'[1]TOTAL'!A184</f>
        <v>Willian</v>
      </c>
      <c r="B184" s="5" t="str">
        <f>'[1]TOTAL'!B184</f>
        <v>Germano</v>
      </c>
      <c r="C184" s="12">
        <f t="shared" si="18"/>
        <v>71</v>
      </c>
      <c r="D184" s="2">
        <f t="shared" si="19"/>
        <v>126</v>
      </c>
      <c r="E184" s="6">
        <f>'[2]INFANTO-JUVENIL'!AK184+'[1]TOTAL'!E184+'[3]FPFM'!AK184+'[4]LITOVALE'!AK184+'[5]REGIONAIS'!AK184</f>
        <v>39</v>
      </c>
      <c r="F184" s="7">
        <f>'[2]INFANTO-JUVENIL'!AL184+'[1]TOTAL'!F184+'[3]FPFM'!AL184+'[4]LITOVALE'!AL184+'[5]REGIONAIS'!AL184</f>
        <v>9</v>
      </c>
      <c r="G184" s="8">
        <f>'[2]INFANTO-JUVENIL'!AM184+'[1]TOTAL'!G184+'[3]FPFM'!AM184+'[4]LITOVALE'!AM184+'[5]REGIONAIS'!AM184</f>
        <v>23</v>
      </c>
      <c r="H184" s="9">
        <f>'[2]INFANTO-JUVENIL'!AN184+'[1]TOTAL'!H184+'[3]FPFM'!AN184+'[4]LITOVALE'!AN184+'[5]REGIONAIS'!AN184</f>
        <v>127</v>
      </c>
      <c r="I184" s="13">
        <f>'[2]INFANTO-JUVENIL'!AO184+'[1]TOTAL'!I184+'[3]FPFM'!AO184+'[4]LITOVALE'!AO184+'[5]REGIONAIS'!AO184</f>
        <v>91</v>
      </c>
      <c r="J184" s="10">
        <f t="shared" si="20"/>
        <v>36</v>
      </c>
      <c r="K184" s="3">
        <f t="shared" si="21"/>
        <v>54.929577464788736</v>
      </c>
      <c r="L184" s="3">
        <f t="shared" si="22"/>
        <v>12.676056338028168</v>
      </c>
      <c r="M184" s="3">
        <f t="shared" si="23"/>
        <v>32.3943661971831</v>
      </c>
      <c r="N184" s="3">
        <f t="shared" si="24"/>
        <v>1.7887323943661972</v>
      </c>
      <c r="O184" s="3">
        <f t="shared" si="25"/>
        <v>1.2816901408450705</v>
      </c>
      <c r="P184" s="3">
        <f t="shared" si="26"/>
        <v>59.154929577464785</v>
      </c>
    </row>
    <row r="185" spans="1:16" ht="12.75">
      <c r="A185" s="5" t="str">
        <f>'[1]TOTAL'!A185</f>
        <v>Yan</v>
      </c>
      <c r="B185" s="5" t="str">
        <f>'[1]TOTAL'!B185</f>
        <v>Martins</v>
      </c>
      <c r="C185" s="12">
        <f t="shared" si="18"/>
        <v>59</v>
      </c>
      <c r="D185" s="2">
        <f t="shared" si="19"/>
        <v>70</v>
      </c>
      <c r="E185" s="6">
        <f>'[2]INFANTO-JUVENIL'!AK185+'[1]TOTAL'!E185+'[3]FPFM'!AK185+'[4]LITOVALE'!AK185+'[5]REGIONAIS'!AK185</f>
        <v>20</v>
      </c>
      <c r="F185" s="7">
        <f>'[2]INFANTO-JUVENIL'!AL185+'[1]TOTAL'!F185+'[3]FPFM'!AL185+'[4]LITOVALE'!AL185+'[5]REGIONAIS'!AL185</f>
        <v>10</v>
      </c>
      <c r="G185" s="8">
        <f>'[2]INFANTO-JUVENIL'!AM185+'[1]TOTAL'!G185+'[3]FPFM'!AM185+'[4]LITOVALE'!AM185+'[5]REGIONAIS'!AM185</f>
        <v>29</v>
      </c>
      <c r="H185" s="9">
        <f>'[2]INFANTO-JUVENIL'!AN185+'[1]TOTAL'!H185+'[3]FPFM'!AN185+'[4]LITOVALE'!AN185+'[5]REGIONAIS'!AN185</f>
        <v>48</v>
      </c>
      <c r="I185" s="13">
        <f>'[2]INFANTO-JUVENIL'!AO185+'[1]TOTAL'!I185+'[3]FPFM'!AO185+'[4]LITOVALE'!AO185+'[5]REGIONAIS'!AO185</f>
        <v>73</v>
      </c>
      <c r="J185" s="10">
        <f t="shared" si="20"/>
        <v>-25</v>
      </c>
      <c r="K185" s="3">
        <f t="shared" si="21"/>
        <v>33.89830508474576</v>
      </c>
      <c r="L185" s="3">
        <f t="shared" si="22"/>
        <v>16.94915254237288</v>
      </c>
      <c r="M185" s="3">
        <f t="shared" si="23"/>
        <v>49.152542372881356</v>
      </c>
      <c r="N185" s="3">
        <f t="shared" si="24"/>
        <v>0.8135593220338984</v>
      </c>
      <c r="O185" s="3">
        <f t="shared" si="25"/>
        <v>1.2372881355932204</v>
      </c>
      <c r="P185" s="3">
        <f t="shared" si="26"/>
        <v>39.548022598870055</v>
      </c>
    </row>
    <row r="186" spans="1:16" ht="12.75">
      <c r="A186" s="5" t="str">
        <f>'[1]TOTAL'!A186</f>
        <v>Yuri</v>
      </c>
      <c r="B186" s="5" t="str">
        <f>'[1]TOTAL'!B186</f>
        <v>Fonseca</v>
      </c>
      <c r="C186" s="12">
        <f t="shared" si="18"/>
        <v>417</v>
      </c>
      <c r="D186" s="2">
        <f t="shared" si="19"/>
        <v>651</v>
      </c>
      <c r="E186" s="6">
        <f>'[2]INFANTO-JUVENIL'!AK186+'[1]TOTAL'!E186+'[3]FPFM'!AK186+'[4]LITOVALE'!AK186+'[5]REGIONAIS'!AK186</f>
        <v>199</v>
      </c>
      <c r="F186" s="7">
        <f>'[2]INFANTO-JUVENIL'!AL186+'[1]TOTAL'!F186+'[3]FPFM'!AL186+'[4]LITOVALE'!AL186+'[5]REGIONAIS'!AL186</f>
        <v>54</v>
      </c>
      <c r="G186" s="8">
        <f>'[2]INFANTO-JUVENIL'!AM186+'[1]TOTAL'!G186+'[3]FPFM'!AM186+'[4]LITOVALE'!AM186+'[5]REGIONAIS'!AM186</f>
        <v>164</v>
      </c>
      <c r="H186" s="9">
        <f>'[2]INFANTO-JUVENIL'!AN186+'[1]TOTAL'!H186+'[3]FPFM'!AN186+'[4]LITOVALE'!AN186+'[5]REGIONAIS'!AN186</f>
        <v>650</v>
      </c>
      <c r="I186" s="13">
        <f>'[2]INFANTO-JUVENIL'!AO186+'[1]TOTAL'!I186+'[3]FPFM'!AO186+'[4]LITOVALE'!AO186+'[5]REGIONAIS'!AO186</f>
        <v>655</v>
      </c>
      <c r="J186" s="10">
        <f t="shared" si="20"/>
        <v>-5</v>
      </c>
      <c r="K186" s="3">
        <f t="shared" si="21"/>
        <v>47.721822541966425</v>
      </c>
      <c r="L186" s="3">
        <f t="shared" si="22"/>
        <v>12.949640287769784</v>
      </c>
      <c r="M186" s="3">
        <f t="shared" si="23"/>
        <v>39.328537170263786</v>
      </c>
      <c r="N186" s="3">
        <f t="shared" si="24"/>
        <v>1.5587529976019185</v>
      </c>
      <c r="O186" s="3">
        <f t="shared" si="25"/>
        <v>1.5707434052757794</v>
      </c>
      <c r="P186" s="3">
        <f t="shared" si="26"/>
        <v>52.038369304556355</v>
      </c>
    </row>
    <row r="187" spans="1:16" ht="12.75">
      <c r="A187" s="5" t="str">
        <f>'[1]TOTAL'!A187</f>
        <v>Zé</v>
      </c>
      <c r="B187" s="5" t="str">
        <f>'[1]TOTAL'!B187</f>
        <v>Rúbens</v>
      </c>
      <c r="C187" s="12">
        <f t="shared" si="18"/>
        <v>6</v>
      </c>
      <c r="D187" s="2">
        <f t="shared" si="19"/>
        <v>8</v>
      </c>
      <c r="E187" s="6">
        <f>'[2]INFANTO-JUVENIL'!AK187+'[1]TOTAL'!E187+'[3]FPFM'!AK187+'[4]LITOVALE'!AK187+'[5]REGIONAIS'!AK187</f>
        <v>2</v>
      </c>
      <c r="F187" s="7">
        <f>'[2]INFANTO-JUVENIL'!AL187+'[1]TOTAL'!F187+'[3]FPFM'!AL187+'[4]LITOVALE'!AL187+'[5]REGIONAIS'!AL187</f>
        <v>2</v>
      </c>
      <c r="G187" s="8">
        <f>'[2]INFANTO-JUVENIL'!AM187+'[1]TOTAL'!G187+'[3]FPFM'!AM187+'[4]LITOVALE'!AM187+'[5]REGIONAIS'!AM187</f>
        <v>2</v>
      </c>
      <c r="H187" s="9">
        <f>'[2]INFANTO-JUVENIL'!AN187+'[1]TOTAL'!H187+'[3]FPFM'!AN187+'[4]LITOVALE'!AN187+'[5]REGIONAIS'!AN187</f>
        <v>15</v>
      </c>
      <c r="I187" s="13">
        <f>'[2]INFANTO-JUVENIL'!AO187+'[1]TOTAL'!I187+'[3]FPFM'!AO187+'[4]LITOVALE'!AO187+'[5]REGIONAIS'!AO187</f>
        <v>16</v>
      </c>
      <c r="J187" s="10">
        <f t="shared" si="20"/>
        <v>-1</v>
      </c>
      <c r="K187" s="3">
        <f t="shared" si="21"/>
        <v>33.33333333333333</v>
      </c>
      <c r="L187" s="3">
        <f t="shared" si="22"/>
        <v>33.33333333333333</v>
      </c>
      <c r="M187" s="3">
        <f t="shared" si="23"/>
        <v>33.33333333333333</v>
      </c>
      <c r="N187" s="3">
        <f t="shared" si="24"/>
        <v>2.5</v>
      </c>
      <c r="O187" s="3">
        <f t="shared" si="25"/>
        <v>2.6666666666666665</v>
      </c>
      <c r="P187" s="3">
        <f t="shared" si="26"/>
        <v>44.44444444444444</v>
      </c>
    </row>
    <row r="191" ht="12.75">
      <c r="F191" s="11"/>
    </row>
  </sheetData>
  <sheetProtection/>
  <mergeCells count="2">
    <mergeCell ref="A2:B2"/>
    <mergeCell ref="A1:P1"/>
  </mergeCells>
  <printOptions/>
  <pageMargins left="0.58" right="0.46" top="1" bottom="1" header="0.492125985" footer="0.492125985"/>
  <pageSetup horizontalDpi="1200" verticalDpi="1200" orientation="landscape" paperSize="9" r:id="rId1"/>
  <headerFooter alignWithMargins="0">
    <oddHeader>&amp;C&amp;"Arial,Negrito"&amp;UEstatísticas Completas
dos Botonistas da AUFM</oddHeader>
    <oddFooter>&amp;Lfutmesaubatuba@gmail.com&amp;C&amp;8&amp;UVICE-PRESIDÊNCIA - DIRETORIA TÉCNICA&amp;10&amp;U
&amp;"Arial,Negrito"&amp;8AUFM&amp;Rwww.futmesaubatuba.com.br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AUFM</Company>
  <HyperlinkBase>www.futmesaubatuba.com.br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Estatísticas</dc:title>
  <dc:subject>Estatísticas dos Jogadores da AUFM</dc:subject>
  <dc:creator>Ralph Solera</dc:creator>
  <cp:keywords/>
  <dc:description/>
  <cp:lastModifiedBy>Ralph Solera</cp:lastModifiedBy>
  <cp:lastPrinted>2017-12-09T15:00:50Z</cp:lastPrinted>
  <dcterms:created xsi:type="dcterms:W3CDTF">2001-03-07T14:46:58Z</dcterms:created>
  <dcterms:modified xsi:type="dcterms:W3CDTF">2018-02-25T15:41:01Z</dcterms:modified>
  <cp:category/>
  <cp:version/>
  <cp:contentType/>
  <cp:contentStatus/>
</cp:coreProperties>
</file>